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0" windowWidth="18450" windowHeight="8070"/>
  </bookViews>
  <sheets>
    <sheet name="Begin" sheetId="1" r:id="rId1"/>
    <sheet name="InputSheet" sheetId="5" r:id="rId2"/>
    <sheet name="Statistics" sheetId="3" r:id="rId3"/>
    <sheet name="Report" sheetId="6" r:id="rId4"/>
    <sheet name="ReadMe" sheetId="4" r:id="rId5"/>
  </sheets>
  <functionGroups builtInGroupCount="17"/>
  <definedNames>
    <definedName name="actReg">Statistics!$D$131</definedName>
    <definedName name="actRegCode">Statistics!$D$133</definedName>
    <definedName name="actRegValue">Statistics!$D$132</definedName>
    <definedName name="class0">Report!$P$138</definedName>
    <definedName name="class1">Report!$P$139</definedName>
    <definedName name="class2">Report!$P$140</definedName>
    <definedName name="class3">Report!$P$141</definedName>
    <definedName name="class4">Report!$P$142</definedName>
    <definedName name="class5">Report!$P$143</definedName>
    <definedName name="classValues">Statistics!$C$137:$D$142</definedName>
    <definedName name="Delay_between_Passes">Begin!#REF!</definedName>
    <definedName name="fc_api_key">Begin!$H$13</definedName>
    <definedName name="fckey">Begin!$H$13</definedName>
    <definedName name="locationCount">Statistics!$C$129</definedName>
    <definedName name="merge">Report!$C$63:$N$73</definedName>
    <definedName name="Northwest_Territories">"Freeform 81,Freeform 86,Freeform 83"</definedName>
    <definedName name="Number_of_Seeding_Passes">Begin!$H$15</definedName>
    <definedName name="old">Statistics!$C$138:$D$142</definedName>
    <definedName name="_xlnm.Print_Area" localSheetId="3">Report!$B$1:$Q$146</definedName>
    <definedName name="_xlnm.Print_Area" localSheetId="2">Statistics!$G$3:$X$131</definedName>
    <definedName name="regData">Statistics!$B$65:$C$128</definedName>
    <definedName name="tokenconcat">Report!$C$63</definedName>
    <definedName name="toptokenconcat">Report!$C$63</definedName>
    <definedName name="toptokencounts">Statistics!$C$153:$D$177</definedName>
    <definedName name="toptokens">Statistics!$C$153:$C$177</definedName>
  </definedNames>
  <calcPr calcId="145621"/>
</workbook>
</file>

<file path=xl/calcChain.xml><?xml version="1.0" encoding="utf-8"?>
<calcChain xmlns="http://schemas.openxmlformats.org/spreadsheetml/2006/main">
  <c r="D23" i="3" l="1"/>
  <c r="D21" i="3"/>
  <c r="D3" i="3"/>
  <c r="B38" i="6"/>
  <c r="D15"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40" i="3"/>
  <c r="B18" i="6"/>
  <c r="B19" i="6"/>
  <c r="B20" i="6"/>
  <c r="B21" i="6"/>
  <c r="B22" i="6"/>
  <c r="B23" i="6"/>
  <c r="B24" i="6"/>
  <c r="B25" i="6"/>
  <c r="B26" i="6"/>
  <c r="B27" i="6"/>
  <c r="B28" i="6"/>
  <c r="B29" i="6"/>
  <c r="B30" i="6"/>
  <c r="B31" i="6"/>
  <c r="B32" i="6"/>
  <c r="B33" i="6"/>
  <c r="B34" i="6"/>
  <c r="B35" i="6"/>
  <c r="B36" i="6"/>
  <c r="B37" i="6"/>
  <c r="D7" i="3"/>
  <c r="E7" i="3" s="1"/>
  <c r="D13" i="3"/>
  <c r="D16" i="6" s="1"/>
  <c r="D14" i="3"/>
  <c r="D18" i="6" s="1"/>
  <c r="D16" i="3"/>
  <c r="D18" i="3"/>
  <c r="D17" i="3"/>
  <c r="D26" i="6" s="1"/>
  <c r="D34" i="3"/>
  <c r="D31" i="3"/>
  <c r="D22" i="3"/>
  <c r="D17" i="6" s="1"/>
  <c r="D20" i="6"/>
  <c r="D19" i="3"/>
  <c r="D19" i="6"/>
  <c r="D20" i="3"/>
  <c r="D24" i="3"/>
  <c r="D21" i="6" s="1"/>
  <c r="D28" i="3"/>
  <c r="D27" i="6" s="1"/>
  <c r="D27" i="3"/>
  <c r="D24" i="6" s="1"/>
  <c r="D30" i="3"/>
  <c r="D33" i="6" s="1"/>
  <c r="D31" i="6"/>
  <c r="D26" i="3"/>
  <c r="D23" i="6" s="1"/>
  <c r="D25" i="3"/>
  <c r="D22" i="6" s="1"/>
  <c r="D33" i="3"/>
  <c r="D35" i="3"/>
  <c r="D37" i="6"/>
  <c r="D32" i="3"/>
  <c r="D34" i="6" s="1"/>
  <c r="D29" i="3"/>
  <c r="D30" i="6" s="1"/>
  <c r="E6" i="6"/>
  <c r="B17" i="6"/>
  <c r="B16" i="6"/>
  <c r="D132" i="3"/>
  <c r="E49" i="3"/>
  <c r="E48" i="3"/>
  <c r="E47" i="3"/>
  <c r="E46" i="3"/>
  <c r="E45" i="3"/>
  <c r="E44" i="3"/>
  <c r="E43" i="3"/>
  <c r="E40" i="3"/>
  <c r="D40" i="3"/>
  <c r="D41" i="3" s="1"/>
  <c r="D8" i="3"/>
  <c r="E9" i="6" s="1"/>
  <c r="F9" i="6" s="1"/>
  <c r="D4" i="3"/>
  <c r="E10" i="3"/>
  <c r="D1" i="3"/>
  <c r="B2" i="6" s="1"/>
  <c r="E35" i="3"/>
  <c r="D35" i="6" l="1"/>
  <c r="D29" i="6"/>
  <c r="D32" i="6"/>
  <c r="D36" i="6"/>
  <c r="D28" i="6"/>
  <c r="D25" i="6"/>
  <c r="E41" i="3"/>
  <c r="E50" i="3"/>
  <c r="C141" i="3"/>
  <c r="C142" i="3"/>
  <c r="O143" i="6" s="1"/>
  <c r="E33" i="3"/>
  <c r="E21" i="3"/>
  <c r="F38" i="6" s="1"/>
  <c r="O141" i="6"/>
  <c r="E55" i="3"/>
  <c r="E54" i="3"/>
  <c r="E52" i="3"/>
  <c r="E53" i="3"/>
  <c r="E56" i="3"/>
  <c r="E16" i="3"/>
  <c r="E31" i="3"/>
  <c r="E32" i="3"/>
  <c r="F34" i="6" s="1"/>
  <c r="E57" i="3"/>
  <c r="E28" i="3"/>
  <c r="E30" i="3"/>
  <c r="F31" i="6" s="1"/>
  <c r="E22" i="3"/>
  <c r="E20" i="3"/>
  <c r="F33" i="6" s="1"/>
  <c r="E8" i="3"/>
  <c r="E7" i="6"/>
  <c r="F7" i="6" s="1"/>
  <c r="E14" i="3"/>
  <c r="E18" i="3"/>
  <c r="E34" i="3"/>
  <c r="F36" i="6" s="1"/>
  <c r="E13" i="3"/>
  <c r="F16" i="6" s="1"/>
  <c r="E24" i="3"/>
  <c r="F21" i="6" s="1"/>
  <c r="E15" i="3"/>
  <c r="F19" i="6" s="1"/>
  <c r="E25" i="3"/>
  <c r="C129" i="3"/>
  <c r="D38" i="6"/>
  <c r="E17" i="3"/>
  <c r="E3" i="3"/>
  <c r="C138" i="3"/>
  <c r="E29" i="3"/>
  <c r="E23" i="3"/>
  <c r="F20" i="6" s="1"/>
  <c r="E27" i="3"/>
  <c r="F24" i="6" s="1"/>
  <c r="E26" i="3"/>
  <c r="F23" i="6" s="1"/>
  <c r="E19" i="3"/>
  <c r="F29" i="6" s="1"/>
  <c r="E8" i="6"/>
  <c r="F8" i="6" s="1"/>
  <c r="C139" i="3"/>
  <c r="F30" i="6" l="1"/>
  <c r="F26" i="6"/>
  <c r="F22" i="6"/>
  <c r="F28" i="6"/>
  <c r="F18" i="6"/>
  <c r="F17" i="6"/>
  <c r="F27" i="6"/>
  <c r="F32" i="6"/>
  <c r="F25" i="6"/>
  <c r="F35" i="6"/>
  <c r="F37" i="6"/>
  <c r="O142" i="6"/>
  <c r="O139" i="6"/>
  <c r="O138" i="6"/>
  <c r="O140" i="6"/>
  <c r="D133" i="3"/>
</calcChain>
</file>

<file path=xl/sharedStrings.xml><?xml version="1.0" encoding="utf-8"?>
<sst xmlns="http://schemas.openxmlformats.org/spreadsheetml/2006/main" count="218" uniqueCount="195">
  <si>
    <t>Step 1.</t>
  </si>
  <si>
    <t>Step 2.</t>
  </si>
  <si>
    <t>Step 3.</t>
  </si>
  <si>
    <t>General Location</t>
  </si>
  <si>
    <t>Photo</t>
  </si>
  <si>
    <t>LinkedIn</t>
  </si>
  <si>
    <t>Twitter</t>
  </si>
  <si>
    <t>MySpace</t>
  </si>
  <si>
    <t># Photos</t>
  </si>
  <si>
    <t># Profiles</t>
  </si>
  <si>
    <t>Clear the workbook of any old data by select "Wipe Data" below.</t>
  </si>
  <si>
    <t>Step 4.</t>
  </si>
  <si>
    <t>Click on "Populate Contacts" below.</t>
  </si>
  <si>
    <t>Step 5.</t>
  </si>
  <si>
    <t>Facebook</t>
  </si>
  <si>
    <t>FullContact API Key:</t>
  </si>
  <si>
    <t>Status</t>
  </si>
  <si>
    <t>First Name</t>
  </si>
  <si>
    <t>Last Name</t>
  </si>
  <si>
    <t>Full Name</t>
  </si>
  <si>
    <t>Age</t>
  </si>
  <si>
    <t>Gender</t>
  </si>
  <si>
    <t>Company</t>
  </si>
  <si>
    <t>Occupation</t>
  </si>
  <si>
    <t>Number Processed</t>
  </si>
  <si>
    <t>Number of Blanks</t>
  </si>
  <si>
    <t>Number Total</t>
  </si>
  <si>
    <t>Remaining</t>
  </si>
  <si>
    <t>Number Nothing Found</t>
  </si>
  <si>
    <t>Number Bad Email Addresses</t>
  </si>
  <si>
    <t>55-64</t>
  </si>
  <si>
    <t>Female</t>
  </si>
  <si>
    <t>35-44</t>
  </si>
  <si>
    <t>Male</t>
  </si>
  <si>
    <t>45-54</t>
  </si>
  <si>
    <t>65+</t>
  </si>
  <si>
    <t>25-34</t>
  </si>
  <si>
    <t>18-20</t>
  </si>
  <si>
    <t>21-24</t>
  </si>
  <si>
    <t>Name</t>
  </si>
  <si>
    <t>Loop Count</t>
  </si>
  <si>
    <t>Current Row</t>
  </si>
  <si>
    <t>Other Url</t>
  </si>
  <si>
    <t>Photo Present</t>
  </si>
  <si>
    <t>Url Present</t>
  </si>
  <si>
    <t>Total</t>
  </si>
  <si>
    <t>Count</t>
  </si>
  <si>
    <t>File</t>
  </si>
  <si>
    <t>% of Total</t>
  </si>
  <si>
    <t>Basic Contact Info</t>
  </si>
  <si>
    <t>Matches</t>
  </si>
  <si>
    <t>Match Rate</t>
  </si>
  <si>
    <t>18-24</t>
  </si>
  <si>
    <t>Step 6.</t>
  </si>
  <si>
    <t>Generate a Report based on your results.</t>
  </si>
  <si>
    <t>Stats</t>
  </si>
  <si>
    <t>Number of Seeding Passes:</t>
  </si>
  <si>
    <t>Notes:</t>
  </si>
  <si>
    <t>It is recommended that you run several "seed" passes prior to getting your final results.  This allows FullContact to look for new data on email addresses it has not seen before or updated recently.</t>
  </si>
  <si>
    <t>The seeding pass uses the parameter queue=1 which will return a 202 in all cases (i.e. these don't count as "hits" for your key).</t>
  </si>
  <si>
    <t>If you need to take your computer offline while it is still processing, open visual basic and "pause" the macro.  You can re-start it at any time.</t>
  </si>
  <si>
    <t>If you are running this on a large data set, make sure your computer hard drive or power savings modes keep it from shutting down.</t>
  </si>
  <si>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</si>
  <si>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</si>
  <si>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</si>
  <si>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</si>
  <si>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</si>
  <si>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</si>
  <si>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</si>
  <si>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</si>
  <si>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</si>
  <si>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</si>
  <si>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</si>
  <si>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</si>
  <si>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</si>
  <si>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</si>
  <si>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</si>
  <si>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</si>
  <si>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</si>
  <si>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</si>
  <si>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</si>
  <si>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</si>
  <si>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</si>
  <si>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</si>
  <si>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</si>
  <si>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</si>
  <si>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</si>
  <si>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</si>
  <si>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</si>
  <si>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</si>
  <si>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</si>
  <si>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Ohio</t>
  </si>
  <si>
    <t>Oklahoma</t>
  </si>
  <si>
    <t>Oregon</t>
  </si>
  <si>
    <t>Pennsylvania</t>
  </si>
  <si>
    <t>Tennessee</t>
  </si>
  <si>
    <t>Texas</t>
  </si>
  <si>
    <t>Utah</t>
  </si>
  <si>
    <t>Vermont</t>
  </si>
  <si>
    <t>Virginia</t>
  </si>
  <si>
    <t>Washington</t>
  </si>
  <si>
    <t>Wisconsin</t>
  </si>
  <si>
    <t>Wyoming</t>
  </si>
  <si>
    <t>New_Hampshire</t>
  </si>
  <si>
    <t>New_Jersey</t>
  </si>
  <si>
    <t>New_Mexico</t>
  </si>
  <si>
    <t>New_York</t>
  </si>
  <si>
    <t>North_Carolina</t>
  </si>
  <si>
    <t>North_Dakota</t>
  </si>
  <si>
    <t>Rhode_Island</t>
  </si>
  <si>
    <t>South_Carolina</t>
  </si>
  <si>
    <t>South_Dakota</t>
  </si>
  <si>
    <t>West_Virginia</t>
  </si>
  <si>
    <t>class1</t>
  </si>
  <si>
    <t>class2</t>
  </si>
  <si>
    <t>class3</t>
  </si>
  <si>
    <t>class4</t>
  </si>
  <si>
    <t>class5</t>
  </si>
  <si>
    <t>actReg</t>
  </si>
  <si>
    <t>actRegCode</t>
  </si>
  <si>
    <t>actRegValue</t>
  </si>
  <si>
    <t>Legend</t>
  </si>
  <si>
    <t>class0</t>
  </si>
  <si>
    <t>Code</t>
  </si>
  <si>
    <t>Active Region</t>
  </si>
  <si>
    <t>Value</t>
  </si>
  <si>
    <r>
      <t xml:space="preserve">Export the results to csv. </t>
    </r>
    <r>
      <rPr>
        <sz val="10"/>
        <color rgb="FFFF0000"/>
        <rFont val="Arial"/>
        <family val="2"/>
      </rPr>
      <t>(note: this uses a custom function to export as UTF-8 so allow a couple minutes for large files)</t>
    </r>
  </si>
  <si>
    <t>Step 0.</t>
  </si>
  <si>
    <t/>
  </si>
  <si>
    <t>District_of_Columbia</t>
  </si>
  <si>
    <t>Klout</t>
  </si>
  <si>
    <t>Flickr</t>
  </si>
  <si>
    <t>Google Plus</t>
  </si>
  <si>
    <t>Google+</t>
  </si>
  <si>
    <t>Klout Topics</t>
  </si>
  <si>
    <t>Klout Score</t>
  </si>
  <si>
    <t>Followers</t>
  </si>
  <si>
    <t>Following</t>
  </si>
  <si>
    <t>Bio</t>
  </si>
  <si>
    <t>RSS</t>
  </si>
  <si>
    <t>IM</t>
  </si>
  <si>
    <t>Has Followers</t>
  </si>
  <si>
    <t>Is Following</t>
  </si>
  <si>
    <t>Has Bio</t>
  </si>
  <si>
    <t>Has RSS</t>
  </si>
  <si>
    <t>Has IM</t>
  </si>
  <si>
    <t>Match</t>
  </si>
  <si>
    <t>%</t>
  </si>
  <si>
    <t>(top 25 topics if available)</t>
  </si>
  <si>
    <t>Data for Topic Cloud</t>
  </si>
  <si>
    <t>Enrich Contacts Using:</t>
  </si>
  <si>
    <t>Step 7.</t>
  </si>
  <si>
    <t>Step 8.</t>
  </si>
  <si>
    <t>Save the file in a format that allows macros (.xlsm).</t>
  </si>
  <si>
    <t xml:space="preserve">Klout Topic Cloud </t>
  </si>
  <si>
    <t>Deprecated</t>
  </si>
  <si>
    <t>Match Fill Rate</t>
  </si>
  <si>
    <t># Matched</t>
  </si>
  <si>
    <t># No Match</t>
  </si>
  <si>
    <t># Bad Input</t>
  </si>
  <si>
    <t>Total Inputs</t>
  </si>
  <si>
    <t>Avg. Resp. Time</t>
  </si>
  <si>
    <t>ms</t>
  </si>
  <si>
    <t>enrich type</t>
  </si>
  <si>
    <t>Enhanced Data</t>
  </si>
  <si>
    <t>Email</t>
  </si>
  <si>
    <t>Yukon</t>
  </si>
  <si>
    <t>Northwest_Territories</t>
  </si>
  <si>
    <t>Nunavut</t>
  </si>
  <si>
    <t>British_Columbia</t>
  </si>
  <si>
    <t>Alberta</t>
  </si>
  <si>
    <t>Saskatchewan</t>
  </si>
  <si>
    <t>Manitoba</t>
  </si>
  <si>
    <t>Ontario</t>
  </si>
  <si>
    <t>Quebec</t>
  </si>
  <si>
    <t>Newfoundland_Labrador</t>
  </si>
  <si>
    <t>Prince_Edward_Island</t>
  </si>
  <si>
    <t>New_Brunswick</t>
  </si>
  <si>
    <t>Nova_scotia</t>
  </si>
  <si>
    <t>Heat Map - Approximate Matches in North America</t>
  </si>
  <si>
    <t>YouTube</t>
  </si>
  <si>
    <t>Likelihood</t>
  </si>
  <si>
    <t>The file will automatically save after every 50,000 email addresses are processed, as well as at the end.</t>
  </si>
  <si>
    <t>"Other Profiles" is a list of key-value pairs.  They are delimited as such:  key:::value|||key2:::value2|||key3:::value3</t>
  </si>
  <si>
    <t>Other Profiles (see readme for explanation)</t>
  </si>
  <si>
    <t>This has only been tested on Excel 2010 and Excel 2013 for Windows.  It does not run on Excel for Apple probably due to use of MSXML.</t>
  </si>
  <si>
    <t>You can obtain an api key at http://fullcontact.com/developer</t>
  </si>
  <si>
    <t>Enter your FullContact API Key below and adjust other variables.  You can get a key at http://fullcontact.com/developer</t>
  </si>
  <si>
    <t>Make sure you have the latest version of this file.  http://www.fullcontact.com/developer/docs/libraries</t>
  </si>
  <si>
    <t>Rate Limit:</t>
  </si>
  <si>
    <t>qps</t>
  </si>
  <si>
    <t>The rate limit is approximate and was implemented in a way that should not blocking you from using Excel while the macro runs.</t>
  </si>
  <si>
    <t xml:space="preserve">Below, select the form of enrichment that you will be using (email, twitter, etc.).  </t>
  </si>
  <si>
    <t>Enter your list of email addresses (or proper query param) in column A of "InputSheet".  The first entry should be in Cell A2.</t>
  </si>
  <si>
    <t>Last Updated: 9 June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</si>
</sst>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1" x14ac:knownFonts="1">
    <font>
      <sz val="10"/>
      <name val="Arial"/>
    </font>
    <font>
      <sz val="14"/>
      <name val="Arial"/>
      <family val="2"/>
    </font>
    <font>
      <sz val="8"/>
      <name val="Arial"/>
      <family val="2"/>
    </font>
    <font>
      <b/>
      <sz val="10"/>
      <name val="Arial"/>
      <family val="2"/>
    </font>
    <font>
      <sz val="16"/>
      <color rgb="FF000000"/>
      <name val="Arial"/>
      <family val="2"/>
    </font>
    <font>
      <sz val="10"/>
      <name val="Arial"/>
      <family val="2"/>
    </font>
    <font>
      <sz val="10"/>
      <name val="Arial"/>
      <family val="2"/>
    </font>
    <font>
      <sz val="10"/>
      <color theme="0"/>
      <name val="Arial"/>
      <family val="2"/>
    </font>
    <font>
      <b/>
      <sz val="10"/>
      <color theme="0"/>
      <name val="Arial"/>
      <family val="2"/>
    </font>
    <font>
      <i/>
      <sz val="10"/>
      <color theme="0" tint="-0.34998626667073579"/>
      <name val="Arial"/>
      <family val="2"/>
    </font>
    <font>
      <b/>
      <sz val="14"/>
      <name val="Arial"/>
      <family val="2"/>
    </font>
    <font>
      <b/>
      <u/>
      <sz val="10"/>
      <name val="Arial"/>
      <family val="2"/>
    </font>
    <font>
      <sz val="10"/>
      <color rgb="FFFF0000"/>
      <name val="Arial"/>
      <family val="2"/>
    </font>
    <font>
      <u/>
      <sz val="10"/>
      <name val="Arial"/>
      <family val="2"/>
    </font>
    <font>
      <sz val="16"/>
      <color indexed="53"/>
      <name val="Arial"/>
      <family val="2"/>
    </font>
    <font>
      <sz val="18"/>
      <color indexed="53"/>
      <name val="Arial"/>
      <family val="2"/>
    </font>
    <font>
      <sz val="12"/>
      <color indexed="23"/>
      <name val="Arial"/>
      <family val="2"/>
    </font>
    <font>
      <sz val="12"/>
      <color indexed="22"/>
      <name val="Arial"/>
      <family val="2"/>
    </font>
    <font>
      <sz val="12"/>
      <color indexed="25"/>
      <name val="Arial"/>
      <family val="2"/>
    </font>
    <font>
      <sz val="12"/>
      <color indexed="31"/>
      <name val="Arial"/>
      <family val="2"/>
    </font>
    <font>
      <sz val="14"/>
      <color indexed="19"/>
      <name val="Arial"/>
      <family val="2"/>
    </font>
    <font>
      <sz val="18"/>
      <color indexed="16"/>
      <name val="Arial"/>
      <family val="2"/>
    </font>
    <font>
      <sz val="18"/>
      <color indexed="17"/>
      <name val="Arial"/>
      <family val="2"/>
    </font>
    <font>
      <sz val="18"/>
      <color indexed="18"/>
      <name val="Arial"/>
      <family val="2"/>
    </font>
    <font>
      <sz val="12"/>
      <color indexed="28"/>
      <name val="Arial"/>
      <family val="2"/>
    </font>
    <font>
      <sz val="12"/>
      <color indexed="29"/>
      <name val="Arial"/>
      <family val="2"/>
    </font>
    <font>
      <sz val="12"/>
      <color indexed="30"/>
      <name val="Arial"/>
      <family val="2"/>
    </font>
    <font>
      <sz val="12"/>
      <color indexed="32"/>
      <name val="Arial"/>
      <family val="2"/>
    </font>
    <font>
      <sz val="12"/>
      <color indexed="24"/>
      <name val="Arial"/>
      <family val="2"/>
    </font>
    <font>
      <sz val="12"/>
      <color indexed="33"/>
      <name val="Arial"/>
      <family val="2"/>
    </font>
    <font>
      <sz val="12"/>
      <color indexed="36"/>
      <name val="Arial"/>
      <family val="2"/>
    </font>
    <font>
      <sz val="26"/>
      <color indexed="10"/>
      <name val="Arial"/>
      <family val="2"/>
    </font>
    <font>
      <sz val="26"/>
      <color indexed="11"/>
      <name val="Arial"/>
      <family val="2"/>
    </font>
    <font>
      <sz val="26"/>
      <color indexed="12"/>
      <name val="Arial"/>
      <family val="2"/>
    </font>
    <font>
      <sz val="22"/>
      <color indexed="13"/>
      <name val="Arial"/>
      <family val="2"/>
    </font>
    <font>
      <sz val="22"/>
      <color indexed="14"/>
      <name val="Arial"/>
      <family val="2"/>
    </font>
    <font>
      <sz val="22"/>
      <color indexed="15"/>
      <name val="Arial"/>
      <family val="2"/>
    </font>
    <font>
      <sz val="14"/>
      <color indexed="21"/>
      <name val="Arial"/>
      <family val="2"/>
    </font>
    <font>
      <sz val="14"/>
      <color indexed="20"/>
      <name val="Arial"/>
      <family val="2"/>
    </font>
    <font>
      <sz val="9"/>
      <name val="Arial"/>
      <family val="2"/>
    </font>
    <font>
      <sz val="8"/>
      <color rgb="FF000000"/>
      <name val="Tahoma"/>
      <family val="2"/>
    </font>
  </fonts>
  <fills count="9">
    <fill>
      <patternFill patternType="none"/>
    </fill>
    <fill>
      <patternFill patternType="gray125"/>
    </fill>
    <fill>
      <patternFill patternType="solid">
        <fgColor theme="3" tint="0.59999389629810485"/>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5F5F5"/>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66">
    <xf numFmtId="0" fontId="0" fillId="0" borderId="0" xfId="0"/>
    <xf numFmtId="0" fontId="1" fillId="0" borderId="0" xfId="0" applyFont="1" applyAlignment="1">
      <alignment horizontal="right"/>
    </xf>
    <xf numFmtId="0" fontId="3" fillId="0" borderId="0" xfId="0" applyFont="1"/>
    <xf numFmtId="0" fontId="0" fillId="0" borderId="0" xfId="0" applyAlignment="1">
      <alignment horizontal="right"/>
    </xf>
    <xf numFmtId="0" fontId="5" fillId="0" borderId="0" xfId="0" applyFont="1"/>
    <xf numFmtId="0" fontId="0" fillId="0" borderId="0" xfId="0" applyFont="1" applyAlignment="1">
      <alignment horizontal="right"/>
    </xf>
    <xf numFmtId="0" fontId="5" fillId="0" borderId="0" xfId="0" applyFont="1" applyAlignment="1">
      <alignment horizontal="right"/>
    </xf>
    <xf numFmtId="10" fontId="0" fillId="0" borderId="0" xfId="1" applyNumberFormat="1" applyFont="1"/>
    <xf numFmtId="164" fontId="0" fillId="0" borderId="0" xfId="1" applyNumberFormat="1" applyFont="1"/>
    <xf numFmtId="0" fontId="9" fillId="0" borderId="0" xfId="0" applyFont="1"/>
    <xf numFmtId="10" fontId="0" fillId="0" borderId="0" xfId="0" applyNumberFormat="1"/>
    <xf numFmtId="0" fontId="0" fillId="0" borderId="4" xfId="0" applyBorder="1"/>
    <xf numFmtId="0" fontId="0" fillId="2" borderId="5" xfId="0" applyFill="1" applyBorder="1"/>
    <xf numFmtId="0" fontId="8" fillId="2" borderId="5" xfId="0" applyFont="1" applyFill="1" applyBorder="1"/>
    <xf numFmtId="0" fontId="5" fillId="0" borderId="0" xfId="0" applyFont="1" applyAlignment="1">
      <alignment horizontal="left"/>
    </xf>
    <xf numFmtId="0" fontId="10" fillId="0" borderId="0" xfId="0" applyFont="1"/>
    <xf numFmtId="0" fontId="7" fillId="2" borderId="5" xfId="0" applyFont="1" applyFill="1" applyBorder="1"/>
    <xf numFmtId="165" fontId="0" fillId="0" borderId="0" xfId="1" applyNumberFormat="1" applyFont="1"/>
    <xf numFmtId="0" fontId="1" fillId="0" borderId="0" xfId="0" applyFont="1" applyFill="1" applyBorder="1" applyAlignment="1">
      <alignment horizontal="center"/>
    </xf>
    <xf numFmtId="0" fontId="1" fillId="0" borderId="0" xfId="0" applyFont="1" applyFill="1" applyBorder="1" applyAlignment="1">
      <alignment horizontal="left"/>
    </xf>
    <xf numFmtId="0" fontId="1" fillId="3" borderId="6" xfId="0" applyFont="1" applyFill="1" applyBorder="1" applyAlignment="1">
      <alignment horizontal="center"/>
    </xf>
    <xf numFmtId="0" fontId="0" fillId="4" borderId="0" xfId="0" applyFill="1"/>
    <xf numFmtId="0" fontId="0" fillId="5" borderId="0" xfId="0" applyFill="1"/>
    <xf numFmtId="0" fontId="0" fillId="6" borderId="0" xfId="0" applyFill="1"/>
    <xf numFmtId="0" fontId="0" fillId="7" borderId="0" xfId="0" applyFill="1"/>
    <xf numFmtId="0" fontId="0" fillId="3" borderId="0" xfId="0" applyFill="1"/>
    <xf numFmtId="0" fontId="0" fillId="0" borderId="0" xfId="0" applyAlignment="1">
      <alignment horizontal="left"/>
    </xf>
    <xf numFmtId="0" fontId="5" fillId="0" borderId="0" xfId="0" quotePrefix="1" applyFont="1" applyAlignment="1">
      <alignment horizontal="right"/>
    </xf>
    <xf numFmtId="0" fontId="0" fillId="0" borderId="0" xfId="0" quotePrefix="1"/>
    <xf numFmtId="0" fontId="13" fillId="0" borderId="0" xfId="0" applyFont="1" applyAlignment="1">
      <alignment horizontal="right"/>
    </xf>
    <xf numFmtId="0" fontId="13" fillId="0" borderId="0" xfId="0" applyFont="1"/>
    <xf numFmtId="0" fontId="14" fillId="0" borderId="0" xfId="0" applyFont="1" applyAlignment="1">
      <alignment wrapText="1"/>
    </xf>
    <xf numFmtId="0" fontId="15" fillId="0" borderId="0" xfId="0" applyFont="1" applyAlignment="1">
      <alignment vertical="center" wrapText="1"/>
    </xf>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19" fillId="0" borderId="0" xfId="0" applyFont="1"/>
    <xf numFmtId="0" fontId="27" fillId="0" borderId="0" xfId="0" applyFont="1"/>
    <xf numFmtId="0" fontId="28" fillId="0" borderId="0" xfId="0" applyFont="1"/>
    <xf numFmtId="0" fontId="17" fillId="0" borderId="0" xfId="0" applyFont="1"/>
    <xf numFmtId="0" fontId="16" fillId="0" borderId="0" xfId="0" applyFont="1"/>
    <xf numFmtId="0" fontId="1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20" fillId="0" borderId="0" xfId="0" applyFont="1"/>
    <xf numFmtId="0" fontId="37" fillId="0" borderId="0" xfId="0" applyFont="1"/>
    <xf numFmtId="0" fontId="38" fillId="0" borderId="0" xfId="0" applyFont="1"/>
    <xf numFmtId="0" fontId="39" fillId="0" borderId="0" xfId="0" applyFont="1"/>
    <xf numFmtId="0" fontId="11" fillId="0" borderId="0" xfId="0" applyFont="1"/>
    <xf numFmtId="1" fontId="0" fillId="0" borderId="0" xfId="0" applyNumberFormat="1"/>
    <xf numFmtId="0" fontId="0" fillId="8" borderId="0" xfId="0" applyFill="1"/>
    <xf numFmtId="0" fontId="33" fillId="0" borderId="0" xfId="0" applyFont="1" applyAlignment="1">
      <alignment vertical="center" wrapText="1"/>
    </xf>
    <xf numFmtId="0" fontId="0" fillId="0" borderId="0" xfId="0" applyAlignment="1">
      <alignment vertical="center" wrapText="1"/>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1"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5F5F5"/>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bar"/>
        <c:grouping val="clustered"/>
        <c:varyColors val="0"/>
        <c:ser>
          <c:idx val="0"/>
          <c:order val="0"/>
          <c:tx>
            <c:strRef>
              <c:f>Report!$B$12</c:f>
              <c:strCache>
                <c:ptCount val="1"/>
                <c:pt idx="0">
                  <c:v>Match Fill Rate</c:v>
                </c:pt>
              </c:strCache>
            </c:strRef>
          </c:tx>
          <c:invertIfNegative val="0"/>
          <c:cat>
            <c:strRef>
              <c:f>Report!$B$16:$B$38</c:f>
              <c:strCache>
                <c:ptCount val="23"/>
                <c:pt idx="0">
                  <c:v>Has IM</c:v>
                </c:pt>
                <c:pt idx="1">
                  <c:v>Has RSS</c:v>
                </c:pt>
                <c:pt idx="2">
                  <c:v>Enhanced Data</c:v>
                </c:pt>
                <c:pt idx="3">
                  <c:v>Has Bio</c:v>
                </c:pt>
                <c:pt idx="4">
                  <c:v>Has Followers</c:v>
                </c:pt>
                <c:pt idx="5">
                  <c:v>Is Following</c:v>
                </c:pt>
                <c:pt idx="6">
                  <c:v>Flickr</c:v>
                </c:pt>
                <c:pt idx="7">
                  <c:v>MySpace</c:v>
                </c:pt>
                <c:pt idx="8">
                  <c:v>YouTube</c:v>
                </c:pt>
                <c:pt idx="9">
                  <c:v>Google+</c:v>
                </c:pt>
                <c:pt idx="10">
                  <c:v>Klout</c:v>
                </c:pt>
                <c:pt idx="11">
                  <c:v>Twitter</c:v>
                </c:pt>
                <c:pt idx="12">
                  <c:v>Company</c:v>
                </c:pt>
                <c:pt idx="13">
                  <c:v>Occupation</c:v>
                </c:pt>
                <c:pt idx="14">
                  <c:v>LinkedIn</c:v>
                </c:pt>
                <c:pt idx="15">
                  <c:v>Facebook</c:v>
                </c:pt>
                <c:pt idx="16">
                  <c:v>Name</c:v>
                </c:pt>
                <c:pt idx="17">
                  <c:v>Photo Present</c:v>
                </c:pt>
                <c:pt idx="18">
                  <c:v>Other Url</c:v>
                </c:pt>
                <c:pt idx="19">
                  <c:v>Age</c:v>
                </c:pt>
                <c:pt idx="20">
                  <c:v>General Location</c:v>
                </c:pt>
                <c:pt idx="21">
                  <c:v>Url Present</c:v>
                </c:pt>
                <c:pt idx="22">
                  <c:v>Gender</c:v>
                </c:pt>
              </c:strCache>
            </c:strRef>
          </c:cat>
          <c:val>
            <c:numRef>
              <c:f>Report!$F$16:$F$38</c:f>
              <c:numCache>
                <c:formatCode>0.00%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50"/>
        <c:axId val="25603456"/>
        <c:axId val="93218304"/>
      </c:barChart>
      <c:catAx>
        <c:axId val="25603456"/>
        <c:scaling>
          <c:orientation val="minMax"/>
        </c:scaling>
        <c:delete val="0"/>
        <c:axPos val="l"/>
        <c:numFmt formatCode="General" sourceLinked="0"/>
        <c:majorTickMark val="out"/>
        <c:minorTickMark val="none"/>
        <c:tickLblPos val="nextTo"/>
        <c:crossAx val="93218304"/>
        <c:crosses val="autoZero"/>
        <c:auto val="1"/>
        <c:lblAlgn val="ctr"/>
        <c:lblOffset val="100"/>
        <c:tickLblSkip val="1"/>
        <c:noMultiLvlLbl val="0"/>
      </c:catAx>
      <c:valAx>
        <c:axId val="93218304"/>
        <c:scaling>
          <c:orientation val="minMax"/>
          <c:max val="1"/>
        </c:scaling>
        <c:delete val="0"/>
        <c:axPos val="b"/>
        <c:majorGridlines/>
        <c:numFmt formatCode="0%" sourceLinked="0"/>
        <c:majorTickMark val="out"/>
        <c:minorTickMark val="none"/>
        <c:tickLblPos val="nextTo"/>
        <c:crossAx val="2560345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Approximate Gender</a:t>
            </a:r>
          </a:p>
        </c:rich>
      </c:tx>
      <c:overlay val="0"/>
    </c:title>
    <c:autoTitleDeleted val="0"/>
    <c:plotArea>
      <c:layout/>
      <c:pieChart>
        <c:varyColors val="1"/>
        <c:ser>
          <c:idx val="0"/>
          <c:order val="0"/>
          <c:tx>
            <c:strRef>
              <c:f>Statistics!$C$40</c:f>
              <c:strCache>
                <c:ptCount val="1"/>
                <c:pt idx="0">
                  <c:v>Gender</c:v>
                </c:pt>
              </c:strCache>
            </c:strRef>
          </c:tx>
          <c:dLbls>
            <c:spPr>
              <a:noFill/>
              <a:ln>
                <a:noFill/>
              </a:ln>
              <a:effectLst/>
            </c:spPr>
            <c:txPr>
              <a:bodyPr/>
              <a:lstStyle/>
              <a:p>
                <a:pPr>
                  <a:defRPr sz="1200"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Statistics!$D$39:$E$39</c:f>
              <c:strCache>
                <c:ptCount val="2"/>
                <c:pt idx="0">
                  <c:v>Male</c:v>
                </c:pt>
                <c:pt idx="1">
                  <c:v>Female</c:v>
                </c:pt>
              </c:strCache>
            </c:strRef>
          </c:cat>
          <c:val>
            <c:numRef>
              <c:f>Statistics!$D$40:$E$40</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Approximate Age</a:t>
            </a:r>
          </a:p>
        </c:rich>
      </c:tx>
      <c:overlay val="0"/>
    </c:title>
    <c:autoTitleDeleted val="0"/>
    <c:plotArea>
      <c:layout/>
      <c:barChart>
        <c:barDir val="col"/>
        <c:grouping val="clustered"/>
        <c:varyColors val="0"/>
        <c:ser>
          <c:idx val="0"/>
          <c:order val="0"/>
          <c:tx>
            <c:v>Age</c:v>
          </c:tx>
          <c:invertIfNegative val="0"/>
          <c:cat>
            <c:strRef>
              <c:f>Statistics!$D$52:$D$57</c:f>
              <c:strCache>
                <c:ptCount val="6"/>
                <c:pt idx="0">
                  <c:v>18-24</c:v>
                </c:pt>
                <c:pt idx="1">
                  <c:v>25-34</c:v>
                </c:pt>
                <c:pt idx="2">
                  <c:v>35-44</c:v>
                </c:pt>
                <c:pt idx="3">
                  <c:v>45-54</c:v>
                </c:pt>
                <c:pt idx="4">
                  <c:v>55-64</c:v>
                </c:pt>
                <c:pt idx="5">
                  <c:v>65+</c:v>
                </c:pt>
              </c:strCache>
            </c:strRef>
          </c:cat>
          <c:val>
            <c:numRef>
              <c:f>Statistics!$E$52:$E$57</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97591680"/>
        <c:axId val="97593216"/>
      </c:barChart>
      <c:catAx>
        <c:axId val="97591680"/>
        <c:scaling>
          <c:orientation val="minMax"/>
        </c:scaling>
        <c:delete val="0"/>
        <c:axPos val="b"/>
        <c:numFmt formatCode="General" sourceLinked="0"/>
        <c:majorTickMark val="out"/>
        <c:minorTickMark val="none"/>
        <c:tickLblPos val="nextTo"/>
        <c:crossAx val="97593216"/>
        <c:crosses val="autoZero"/>
        <c:auto val="1"/>
        <c:lblAlgn val="ctr"/>
        <c:lblOffset val="100"/>
        <c:noMultiLvlLbl val="0"/>
      </c:catAx>
      <c:valAx>
        <c:axId val="97593216"/>
        <c:scaling>
          <c:orientation val="minMax"/>
        </c:scaling>
        <c:delete val="0"/>
        <c:axPos val="l"/>
        <c:majorGridlines/>
        <c:numFmt formatCode="0.0%" sourceLinked="1"/>
        <c:majorTickMark val="out"/>
        <c:minorTickMark val="none"/>
        <c:tickLblPos val="nextTo"/>
        <c:crossAx val="97591680"/>
        <c:crosses val="autoZero"/>
        <c:crossBetween val="between"/>
      </c:valAx>
    </c:plotArea>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12.xml><?xml version="1.0" encoding="utf-8"?>
<formControlPr xmlns="http://schemas.microsoft.com/office/spreadsheetml/2009/9/main" objectType="Label" lockText="1"/>
</file>

<file path=xl/ctrlProps/ctrlProp13.xml><?xml version="1.0" encoding="utf-8"?>
<formControlPr xmlns="http://schemas.microsoft.com/office/spreadsheetml/2009/9/main" objectType="Label" lockText="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Label"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Statistics!$K$2"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504825</xdr:colOff>
          <xdr:row>27</xdr:row>
          <xdr:rowOff>152400</xdr:rowOff>
        </xdr:from>
        <xdr:to>
          <xdr:col>9</xdr:col>
          <xdr:colOff>85725</xdr:colOff>
          <xdr:row>32</xdr:row>
          <xdr:rowOff>133350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600" b="0" i="0" u="none" strike="noStrike" baseline="0">
                  <a:solidFill>
                    <a:srgbClr val="000000"/>
                  </a:solidFill>
                  <a:latin typeface="Arial"/>
                  <a:cs typeface="Arial"/>
                </a:rPr>
                <a:t>Populate Contacts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561975</xdr:colOff>
          <xdr:row>28</xdr:row>
          <xdr:rowOff>9525</xdr:rowOff>
        </xdr:from>
        <xdr:to>
          <xdr:col>5</xdr:col>
          <xdr:colOff>142875</xdr:colOff>
          <xdr:row>32</xdr:row>
          <xdr:rowOff>152400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600" b="0" i="0" u="none" strike="noStrike" baseline="0">
                  <a:solidFill>
                    <a:srgbClr val="000000"/>
                  </a:solidFill>
                  <a:latin typeface="Arial"/>
                  <a:cs typeface="Arial"/>
                </a:rPr>
                <a:t>Wipe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323850</xdr:colOff>
          <xdr:row>28</xdr:row>
          <xdr:rowOff>0</xdr:rowOff>
        </xdr:from>
        <xdr:to>
          <xdr:col>12</xdr:col>
          <xdr:colOff>514350</xdr:colOff>
          <xdr:row>32</xdr:row>
          <xdr:rowOff>133350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600" b="0" i="0" u="none" strike="noStrike" baseline="0">
                  <a:solidFill>
                    <a:srgbClr val="000000"/>
                  </a:solidFill>
                  <a:latin typeface="Arial"/>
                  <a:cs typeface="Arial"/>
                </a:rPr>
                <a:t>Generate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28</xdr:row>
          <xdr:rowOff>0</xdr:rowOff>
        </xdr:from>
        <xdr:to>
          <xdr:col>16</xdr:col>
          <xdr:colOff>304800</xdr:colOff>
          <xdr:row>32</xdr:row>
          <xdr:rowOff>133350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600" b="0" i="0" u="none" strike="noStrike" baseline="0">
                  <a:solidFill>
                    <a:srgbClr val="000000"/>
                  </a:solidFill>
                  <a:latin typeface="Arial"/>
                  <a:cs typeface="Arial"/>
                </a:rPr>
                <a:t>Export to .csv</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xdr:row>
          <xdr:rowOff>95250</xdr:rowOff>
        </xdr:from>
        <xdr:to>
          <xdr:col>12</xdr:col>
          <xdr:colOff>9525</xdr:colOff>
          <xdr:row>26</xdr:row>
          <xdr:rowOff>95250</xdr:rowOff>
        </xdr:to>
        <xdr:sp macro="" textlink="">
          <xdr:nvSpPr>
            <xdr:cNvPr id="1033" name="Group Box 9" hidden="1">
              <a:extLst>
                <a:ext uri="{63B3BB69-23CF-44E3-9099-C40C66FF867C}">
                  <a14:compatExt spid="_x0000_s103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Enrichment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19</xdr:row>
          <xdr:rowOff>0</xdr:rowOff>
        </xdr:from>
        <xdr:to>
          <xdr:col>9</xdr:col>
          <xdr:colOff>76200</xdr:colOff>
          <xdr:row>20</xdr:row>
          <xdr:rowOff>66675</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email addresses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20</xdr:row>
          <xdr:rowOff>85725</xdr:rowOff>
        </xdr:from>
        <xdr:to>
          <xdr:col>9</xdr:col>
          <xdr:colOff>76200</xdr:colOff>
          <xdr:row>21</xdr:row>
          <xdr:rowOff>142875</xdr:rowOff>
        </xdr:to>
        <xdr:sp macro="" textlink="">
          <xdr:nvSpPr>
            <xdr:cNvPr id="1035" name="Option Button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twitter handles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22</xdr:row>
          <xdr:rowOff>0</xdr:rowOff>
        </xdr:from>
        <xdr:to>
          <xdr:col>9</xdr:col>
          <xdr:colOff>161925</xdr:colOff>
          <xdr:row>23</xdr:row>
          <xdr:rowOff>57150</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phone number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23</xdr:row>
          <xdr:rowOff>76200</xdr:rowOff>
        </xdr:from>
        <xdr:to>
          <xdr:col>9</xdr:col>
          <xdr:colOff>152400</xdr:colOff>
          <xdr:row>24</xdr:row>
          <xdr:rowOff>142875</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facebook username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19</xdr:row>
          <xdr:rowOff>38100</xdr:rowOff>
        </xdr:from>
        <xdr:to>
          <xdr:col>11</xdr:col>
          <xdr:colOff>200025</xdr:colOff>
          <xdr:row>20</xdr:row>
          <xdr:rowOff>47625</xdr:rowOff>
        </xdr:to>
        <xdr:sp macro="" textlink="">
          <xdr:nvSpPr>
            <xdr:cNvPr id="1039" name="Label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john.doe@gmail.com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20</xdr:row>
          <xdr:rowOff>114300</xdr:rowOff>
        </xdr:from>
        <xdr:to>
          <xdr:col>11</xdr:col>
          <xdr:colOff>190500</xdr:colOff>
          <xdr:row>21</xdr:row>
          <xdr:rowOff>123825</xdr:rowOff>
        </xdr:to>
        <xdr:sp macro="" textlink="">
          <xdr:nvSpPr>
            <xdr:cNvPr id="1040" name="Label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john_doe (exclude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22</xdr:row>
          <xdr:rowOff>28575</xdr:rowOff>
        </xdr:from>
        <xdr:to>
          <xdr:col>11</xdr:col>
          <xdr:colOff>180975</xdr:colOff>
          <xdr:row>23</xdr:row>
          <xdr:rowOff>38100</xdr:rowOff>
        </xdr:to>
        <xdr:sp macro="" textlink="">
          <xdr:nvSpPr>
            <xdr:cNvPr id="1041" name="Label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3035551234</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23</xdr:row>
          <xdr:rowOff>114300</xdr:rowOff>
        </xdr:from>
        <xdr:to>
          <xdr:col>11</xdr:col>
          <xdr:colOff>190500</xdr:colOff>
          <xdr:row>24</xdr:row>
          <xdr:rowOff>123825</xdr:rowOff>
        </xdr:to>
        <xdr:sp macro="" textlink="">
          <xdr:nvSpPr>
            <xdr:cNvPr id="1042" name="Label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john.doe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24</xdr:row>
          <xdr:rowOff>152400</xdr:rowOff>
        </xdr:from>
        <xdr:to>
          <xdr:col>9</xdr:col>
          <xdr:colOff>152400</xdr:colOff>
          <xdr:row>26</xdr:row>
          <xdr:rowOff>57150</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email MD5</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25</xdr:row>
          <xdr:rowOff>28575</xdr:rowOff>
        </xdr:from>
        <xdr:to>
          <xdr:col>12</xdr:col>
          <xdr:colOff>47625</xdr:colOff>
          <xdr:row>26</xdr:row>
          <xdr:rowOff>47625</xdr:rowOff>
        </xdr:to>
        <xdr:sp macro="" textlink="">
          <xdr:nvSpPr>
            <xdr:cNvPr id="1045" name="Label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e13743a7f1db7f4246badd6fd6ff54ff</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127000</xdr:colOff>
      <xdr:row>5</xdr:row>
      <xdr:rowOff>36511</xdr:rowOff>
    </xdr:from>
    <xdr:to>
      <xdr:col>15</xdr:col>
      <xdr:colOff>0</xdr:colOff>
      <xdr:row>29</xdr:row>
      <xdr:rowOff>69850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331923</xdr:colOff>
      <xdr:row>111</xdr:row>
      <xdr:rowOff>39407</xdr:rowOff>
    </xdr:from>
    <xdr:to>
      <xdr:col>4</xdr:col>
      <xdr:colOff>152069</xdr:colOff>
      <xdr:row>115</xdr:row>
      <xdr:rowOff>115794</xdr:rowOff>
    </xdr:to>
    <xdr:sp macro="" textlink="">
      <xdr:nvSpPr>
        <xdr:cNvPr id="7" name="Washington"/>
        <xdr:cNvSpPr/>
      </xdr:nvSpPr>
      <xdr:spPr>
        <a:xfrm>
          <a:off x="1055823" y="18657607"/>
          <a:ext cx="1039346" cy="736787"/>
        </a:xfrm>
        <a:custGeom>
          <a:avLst/>
          <a:gdLst>
            <a:gd name="connsiteX0" fmla="*/ 257175 w 981075"/>
            <a:gd name="connsiteY0" fmla="*/ 0 h 762000"/>
            <a:gd name="connsiteX1" fmla="*/ 257175 w 981075"/>
            <a:gd name="connsiteY1" fmla="*/ 0 h 762000"/>
            <a:gd name="connsiteX2" fmla="*/ 285750 w 981075"/>
            <a:gd name="connsiteY2" fmla="*/ 76200 h 762000"/>
            <a:gd name="connsiteX3" fmla="*/ 304800 w 981075"/>
            <a:gd name="connsiteY3" fmla="*/ 133350 h 762000"/>
            <a:gd name="connsiteX4" fmla="*/ 285750 w 981075"/>
            <a:gd name="connsiteY4" fmla="*/ 285750 h 762000"/>
            <a:gd name="connsiteX5" fmla="*/ 247650 w 981075"/>
            <a:gd name="connsiteY5" fmla="*/ 342900 h 762000"/>
            <a:gd name="connsiteX6" fmla="*/ 200025 w 981075"/>
            <a:gd name="connsiteY6" fmla="*/ 352425 h 762000"/>
            <a:gd name="connsiteX7" fmla="*/ 171450 w 981075"/>
            <a:gd name="connsiteY7" fmla="*/ 342900 h 762000"/>
            <a:gd name="connsiteX8" fmla="*/ 200025 w 981075"/>
            <a:gd name="connsiteY8" fmla="*/ 228600 h 762000"/>
            <a:gd name="connsiteX9" fmla="*/ 190500 w 981075"/>
            <a:gd name="connsiteY9" fmla="*/ 190500 h 762000"/>
            <a:gd name="connsiteX10" fmla="*/ 133350 w 981075"/>
            <a:gd name="connsiteY10" fmla="*/ 161925 h 762000"/>
            <a:gd name="connsiteX11" fmla="*/ 76200 w 981075"/>
            <a:gd name="connsiteY11" fmla="*/ 123825 h 762000"/>
            <a:gd name="connsiteX12" fmla="*/ 19050 w 981075"/>
            <a:gd name="connsiteY12" fmla="*/ 85725 h 762000"/>
            <a:gd name="connsiteX13" fmla="*/ 9525 w 981075"/>
            <a:gd name="connsiteY13" fmla="*/ 323850 h 762000"/>
            <a:gd name="connsiteX14" fmla="*/ 0 w 981075"/>
            <a:gd name="connsiteY14" fmla="*/ 400050 h 762000"/>
            <a:gd name="connsiteX15" fmla="*/ 28575 w 981075"/>
            <a:gd name="connsiteY15" fmla="*/ 476250 h 762000"/>
            <a:gd name="connsiteX16" fmla="*/ 38100 w 981075"/>
            <a:gd name="connsiteY16" fmla="*/ 504825 h 762000"/>
            <a:gd name="connsiteX17" fmla="*/ 66675 w 981075"/>
            <a:gd name="connsiteY17" fmla="*/ 523875 h 762000"/>
            <a:gd name="connsiteX18" fmla="*/ 85725 w 981075"/>
            <a:gd name="connsiteY18" fmla="*/ 552450 h 762000"/>
            <a:gd name="connsiteX19" fmla="*/ 95250 w 981075"/>
            <a:gd name="connsiteY19" fmla="*/ 609600 h 762000"/>
            <a:gd name="connsiteX20" fmla="*/ 123825 w 981075"/>
            <a:gd name="connsiteY20" fmla="*/ 628650 h 762000"/>
            <a:gd name="connsiteX21" fmla="*/ 257175 w 981075"/>
            <a:gd name="connsiteY21" fmla="*/ 647700 h 762000"/>
            <a:gd name="connsiteX22" fmla="*/ 323850 w 981075"/>
            <a:gd name="connsiteY22" fmla="*/ 666750 h 762000"/>
            <a:gd name="connsiteX23" fmla="*/ 419100 w 981075"/>
            <a:gd name="connsiteY23" fmla="*/ 676275 h 762000"/>
            <a:gd name="connsiteX24" fmla="*/ 495300 w 981075"/>
            <a:gd name="connsiteY24" fmla="*/ 695325 h 762000"/>
            <a:gd name="connsiteX25" fmla="*/ 533400 w 981075"/>
            <a:gd name="connsiteY25" fmla="*/ 704850 h 762000"/>
            <a:gd name="connsiteX26" fmla="*/ 666750 w 981075"/>
            <a:gd name="connsiteY26" fmla="*/ 723900 h 762000"/>
            <a:gd name="connsiteX27" fmla="*/ 752475 w 981075"/>
            <a:gd name="connsiteY27" fmla="*/ 752475 h 762000"/>
            <a:gd name="connsiteX28" fmla="*/ 819150 w 981075"/>
            <a:gd name="connsiteY28" fmla="*/ 762000 h 762000"/>
            <a:gd name="connsiteX29" fmla="*/ 866775 w 981075"/>
            <a:gd name="connsiteY29" fmla="*/ 685800 h 762000"/>
            <a:gd name="connsiteX30" fmla="*/ 885825 w 981075"/>
            <a:gd name="connsiteY30" fmla="*/ 628650 h 762000"/>
            <a:gd name="connsiteX31" fmla="*/ 895350 w 981075"/>
            <a:gd name="connsiteY31" fmla="*/ 561975 h 762000"/>
            <a:gd name="connsiteX32" fmla="*/ 904875 w 981075"/>
            <a:gd name="connsiteY32" fmla="*/ 514350 h 762000"/>
            <a:gd name="connsiteX33" fmla="*/ 914400 w 981075"/>
            <a:gd name="connsiteY33" fmla="*/ 447675 h 762000"/>
            <a:gd name="connsiteX34" fmla="*/ 923925 w 981075"/>
            <a:gd name="connsiteY34" fmla="*/ 409575 h 762000"/>
            <a:gd name="connsiteX35" fmla="*/ 933450 w 981075"/>
            <a:gd name="connsiteY35" fmla="*/ 352425 h 762000"/>
            <a:gd name="connsiteX36" fmla="*/ 962025 w 981075"/>
            <a:gd name="connsiteY36" fmla="*/ 285750 h 762000"/>
            <a:gd name="connsiteX37" fmla="*/ 981075 w 981075"/>
            <a:gd name="connsiteY37" fmla="*/ 219075 h 762000"/>
            <a:gd name="connsiteX38" fmla="*/ 952500 w 981075"/>
            <a:gd name="connsiteY38" fmla="*/ 209550 h 762000"/>
            <a:gd name="connsiteX39" fmla="*/ 923925 w 981075"/>
            <a:gd name="connsiteY39" fmla="*/ 190500 h 762000"/>
            <a:gd name="connsiteX40" fmla="*/ 876300 w 981075"/>
            <a:gd name="connsiteY40" fmla="*/ 180975 h 762000"/>
            <a:gd name="connsiteX41" fmla="*/ 847725 w 981075"/>
            <a:gd name="connsiteY41" fmla="*/ 161925 h 762000"/>
            <a:gd name="connsiteX42" fmla="*/ 723900 w 981075"/>
            <a:gd name="connsiteY42" fmla="*/ 142875 h 762000"/>
            <a:gd name="connsiteX43" fmla="*/ 609600 w 981075"/>
            <a:gd name="connsiteY43" fmla="*/ 104775 h 762000"/>
            <a:gd name="connsiteX44" fmla="*/ 533400 w 981075"/>
            <a:gd name="connsiteY44" fmla="*/ 85725 h 762000"/>
            <a:gd name="connsiteX45" fmla="*/ 400050 w 981075"/>
            <a:gd name="connsiteY45" fmla="*/ 76200 h 762000"/>
            <a:gd name="connsiteX46" fmla="*/ 285750 w 981075"/>
            <a:gd name="connsiteY46" fmla="*/ 47625 h 762000"/>
            <a:gd name="connsiteX47" fmla="*/ 257175 w 981075"/>
            <a:gd name="connsiteY47" fmla="*/ 0 h 762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Lst>
          <a:rect l="l" t="t" r="r" b="b"/>
          <a:pathLst>
            <a:path w="981075" h="762000">
              <a:moveTo>
                <a:pt x="257175" y="0"/>
              </a:moveTo>
              <a:lnTo>
                <a:pt x="257175" y="0"/>
              </a:lnTo>
              <a:cubicBezTo>
                <a:pt x="266700" y="25400"/>
                <a:pt x="276626" y="50653"/>
                <a:pt x="285750" y="76200"/>
              </a:cubicBezTo>
              <a:cubicBezTo>
                <a:pt x="292504" y="95111"/>
                <a:pt x="304800" y="133350"/>
                <a:pt x="304800" y="133350"/>
              </a:cubicBezTo>
              <a:cubicBezTo>
                <a:pt x="278250" y="266101"/>
                <a:pt x="318722" y="54945"/>
                <a:pt x="285750" y="285750"/>
              </a:cubicBezTo>
              <a:cubicBezTo>
                <a:pt x="282494" y="308545"/>
                <a:pt x="269199" y="332125"/>
                <a:pt x="247650" y="342900"/>
              </a:cubicBezTo>
              <a:cubicBezTo>
                <a:pt x="233170" y="350140"/>
                <a:pt x="215900" y="349250"/>
                <a:pt x="200025" y="352425"/>
              </a:cubicBezTo>
              <a:cubicBezTo>
                <a:pt x="190500" y="349250"/>
                <a:pt x="173419" y="352745"/>
                <a:pt x="171450" y="342900"/>
              </a:cubicBezTo>
              <a:cubicBezTo>
                <a:pt x="159001" y="280655"/>
                <a:pt x="174280" y="267218"/>
                <a:pt x="200025" y="228600"/>
              </a:cubicBezTo>
              <a:cubicBezTo>
                <a:pt x="196850" y="215900"/>
                <a:pt x="197762" y="201392"/>
                <a:pt x="190500" y="190500"/>
              </a:cubicBezTo>
              <a:cubicBezTo>
                <a:pt x="179949" y="174673"/>
                <a:pt x="149650" y="167358"/>
                <a:pt x="133350" y="161925"/>
              </a:cubicBezTo>
              <a:cubicBezTo>
                <a:pt x="69934" y="98509"/>
                <a:pt x="138231" y="158287"/>
                <a:pt x="76200" y="123825"/>
              </a:cubicBezTo>
              <a:cubicBezTo>
                <a:pt x="56186" y="112706"/>
                <a:pt x="19050" y="85725"/>
                <a:pt x="19050" y="85725"/>
              </a:cubicBezTo>
              <a:cubicBezTo>
                <a:pt x="15875" y="165100"/>
                <a:pt x="14331" y="244557"/>
                <a:pt x="9525" y="323850"/>
              </a:cubicBezTo>
              <a:cubicBezTo>
                <a:pt x="7976" y="349401"/>
                <a:pt x="0" y="374452"/>
                <a:pt x="0" y="400050"/>
              </a:cubicBezTo>
              <a:cubicBezTo>
                <a:pt x="0" y="455181"/>
                <a:pt x="8867" y="436835"/>
                <a:pt x="28575" y="476250"/>
              </a:cubicBezTo>
              <a:cubicBezTo>
                <a:pt x="33065" y="485230"/>
                <a:pt x="31828" y="496985"/>
                <a:pt x="38100" y="504825"/>
              </a:cubicBezTo>
              <a:cubicBezTo>
                <a:pt x="45251" y="513764"/>
                <a:pt x="57150" y="517525"/>
                <a:pt x="66675" y="523875"/>
              </a:cubicBezTo>
              <a:cubicBezTo>
                <a:pt x="73025" y="533400"/>
                <a:pt x="82105" y="541590"/>
                <a:pt x="85725" y="552450"/>
              </a:cubicBezTo>
              <a:cubicBezTo>
                <a:pt x="91832" y="570772"/>
                <a:pt x="86613" y="592326"/>
                <a:pt x="95250" y="609600"/>
              </a:cubicBezTo>
              <a:cubicBezTo>
                <a:pt x="100370" y="619839"/>
                <a:pt x="113586" y="623530"/>
                <a:pt x="123825" y="628650"/>
              </a:cubicBezTo>
              <a:cubicBezTo>
                <a:pt x="160474" y="646974"/>
                <a:pt x="230406" y="645266"/>
                <a:pt x="257175" y="647700"/>
              </a:cubicBezTo>
              <a:cubicBezTo>
                <a:pt x="277530" y="654485"/>
                <a:pt x="302920" y="663760"/>
                <a:pt x="323850" y="666750"/>
              </a:cubicBezTo>
              <a:cubicBezTo>
                <a:pt x="355438" y="671263"/>
                <a:pt x="387350" y="673100"/>
                <a:pt x="419100" y="676275"/>
              </a:cubicBezTo>
              <a:lnTo>
                <a:pt x="495300" y="695325"/>
              </a:lnTo>
              <a:cubicBezTo>
                <a:pt x="508000" y="698500"/>
                <a:pt x="520389" y="703404"/>
                <a:pt x="533400" y="704850"/>
              </a:cubicBezTo>
              <a:cubicBezTo>
                <a:pt x="574625" y="709431"/>
                <a:pt x="625050" y="712527"/>
                <a:pt x="666750" y="723900"/>
              </a:cubicBezTo>
              <a:lnTo>
                <a:pt x="752475" y="752475"/>
              </a:lnTo>
              <a:cubicBezTo>
                <a:pt x="773774" y="759575"/>
                <a:pt x="796925" y="758825"/>
                <a:pt x="819150" y="762000"/>
              </a:cubicBezTo>
              <a:cubicBezTo>
                <a:pt x="883362" y="745947"/>
                <a:pt x="847969" y="767292"/>
                <a:pt x="866775" y="685800"/>
              </a:cubicBezTo>
              <a:cubicBezTo>
                <a:pt x="871290" y="666234"/>
                <a:pt x="885825" y="628650"/>
                <a:pt x="885825" y="628650"/>
              </a:cubicBezTo>
              <a:cubicBezTo>
                <a:pt x="889000" y="606425"/>
                <a:pt x="891659" y="584120"/>
                <a:pt x="895350" y="561975"/>
              </a:cubicBezTo>
              <a:cubicBezTo>
                <a:pt x="898012" y="546006"/>
                <a:pt x="902213" y="530319"/>
                <a:pt x="904875" y="514350"/>
              </a:cubicBezTo>
              <a:cubicBezTo>
                <a:pt x="908566" y="492205"/>
                <a:pt x="910384" y="469764"/>
                <a:pt x="914400" y="447675"/>
              </a:cubicBezTo>
              <a:cubicBezTo>
                <a:pt x="916742" y="434795"/>
                <a:pt x="921358" y="422412"/>
                <a:pt x="923925" y="409575"/>
              </a:cubicBezTo>
              <a:cubicBezTo>
                <a:pt x="927713" y="390637"/>
                <a:pt x="929260" y="371278"/>
                <a:pt x="933450" y="352425"/>
              </a:cubicBezTo>
              <a:cubicBezTo>
                <a:pt x="940323" y="321496"/>
                <a:pt x="948585" y="317110"/>
                <a:pt x="962025" y="285750"/>
              </a:cubicBezTo>
              <a:cubicBezTo>
                <a:pt x="970224" y="266619"/>
                <a:pt x="976242" y="238409"/>
                <a:pt x="981075" y="219075"/>
              </a:cubicBezTo>
              <a:cubicBezTo>
                <a:pt x="971550" y="215900"/>
                <a:pt x="961480" y="214040"/>
                <a:pt x="952500" y="209550"/>
              </a:cubicBezTo>
              <a:cubicBezTo>
                <a:pt x="942261" y="204430"/>
                <a:pt x="934644" y="194520"/>
                <a:pt x="923925" y="190500"/>
              </a:cubicBezTo>
              <a:cubicBezTo>
                <a:pt x="908766" y="184816"/>
                <a:pt x="892175" y="184150"/>
                <a:pt x="876300" y="180975"/>
              </a:cubicBezTo>
              <a:cubicBezTo>
                <a:pt x="866775" y="174625"/>
                <a:pt x="858247" y="166434"/>
                <a:pt x="847725" y="161925"/>
              </a:cubicBezTo>
              <a:cubicBezTo>
                <a:pt x="818853" y="149551"/>
                <a:pt x="741109" y="144787"/>
                <a:pt x="723900" y="142875"/>
              </a:cubicBezTo>
              <a:lnTo>
                <a:pt x="609600" y="104775"/>
              </a:lnTo>
              <a:cubicBezTo>
                <a:pt x="580471" y="95065"/>
                <a:pt x="566998" y="89262"/>
                <a:pt x="533400" y="85725"/>
              </a:cubicBezTo>
              <a:cubicBezTo>
                <a:pt x="489082" y="81060"/>
                <a:pt x="444500" y="79375"/>
                <a:pt x="400050" y="76200"/>
              </a:cubicBezTo>
              <a:cubicBezTo>
                <a:pt x="324578" y="51043"/>
                <a:pt x="362707" y="60451"/>
                <a:pt x="285750" y="47625"/>
              </a:cubicBezTo>
              <a:lnTo>
                <a:pt x="257175" y="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82166</xdr:colOff>
      <xdr:row>114</xdr:row>
      <xdr:rowOff>24279</xdr:rowOff>
    </xdr:from>
    <xdr:to>
      <xdr:col>4</xdr:col>
      <xdr:colOff>24702</xdr:colOff>
      <xdr:row>119</xdr:row>
      <xdr:rowOff>159124</xdr:rowOff>
    </xdr:to>
    <xdr:sp macro="" textlink="">
      <xdr:nvSpPr>
        <xdr:cNvPr id="8" name="Oregon"/>
        <xdr:cNvSpPr/>
      </xdr:nvSpPr>
      <xdr:spPr>
        <a:xfrm>
          <a:off x="806066" y="19137779"/>
          <a:ext cx="1161736" cy="960345"/>
        </a:xfrm>
        <a:custGeom>
          <a:avLst/>
          <a:gdLst>
            <a:gd name="connsiteX0" fmla="*/ 287857 w 1166218"/>
            <a:gd name="connsiteY0" fmla="*/ 0 h 990600"/>
            <a:gd name="connsiteX1" fmla="*/ 287857 w 1166218"/>
            <a:gd name="connsiteY1" fmla="*/ 0 h 990600"/>
            <a:gd name="connsiteX2" fmla="*/ 240232 w 1166218"/>
            <a:gd name="connsiteY2" fmla="*/ 133350 h 990600"/>
            <a:gd name="connsiteX3" fmla="*/ 230707 w 1166218"/>
            <a:gd name="connsiteY3" fmla="*/ 161925 h 990600"/>
            <a:gd name="connsiteX4" fmla="*/ 154507 w 1166218"/>
            <a:gd name="connsiteY4" fmla="*/ 276225 h 990600"/>
            <a:gd name="connsiteX5" fmla="*/ 144982 w 1166218"/>
            <a:gd name="connsiteY5" fmla="*/ 304800 h 990600"/>
            <a:gd name="connsiteX6" fmla="*/ 125932 w 1166218"/>
            <a:gd name="connsiteY6" fmla="*/ 333375 h 990600"/>
            <a:gd name="connsiteX7" fmla="*/ 68782 w 1166218"/>
            <a:gd name="connsiteY7" fmla="*/ 428625 h 990600"/>
            <a:gd name="connsiteX8" fmla="*/ 59257 w 1166218"/>
            <a:gd name="connsiteY8" fmla="*/ 457200 h 990600"/>
            <a:gd name="connsiteX9" fmla="*/ 21157 w 1166218"/>
            <a:gd name="connsiteY9" fmla="*/ 514350 h 990600"/>
            <a:gd name="connsiteX10" fmla="*/ 11632 w 1166218"/>
            <a:gd name="connsiteY10" fmla="*/ 704850 h 990600"/>
            <a:gd name="connsiteX11" fmla="*/ 2107 w 1166218"/>
            <a:gd name="connsiteY11" fmla="*/ 733425 h 990600"/>
            <a:gd name="connsiteX12" fmla="*/ 59257 w 1166218"/>
            <a:gd name="connsiteY12" fmla="*/ 742950 h 990600"/>
            <a:gd name="connsiteX13" fmla="*/ 116407 w 1166218"/>
            <a:gd name="connsiteY13" fmla="*/ 771525 h 990600"/>
            <a:gd name="connsiteX14" fmla="*/ 173557 w 1166218"/>
            <a:gd name="connsiteY14" fmla="*/ 800100 h 990600"/>
            <a:gd name="connsiteX15" fmla="*/ 240232 w 1166218"/>
            <a:gd name="connsiteY15" fmla="*/ 809625 h 990600"/>
            <a:gd name="connsiteX16" fmla="*/ 325957 w 1166218"/>
            <a:gd name="connsiteY16" fmla="*/ 838200 h 990600"/>
            <a:gd name="connsiteX17" fmla="*/ 354532 w 1166218"/>
            <a:gd name="connsiteY17" fmla="*/ 847725 h 990600"/>
            <a:gd name="connsiteX18" fmla="*/ 392632 w 1166218"/>
            <a:gd name="connsiteY18" fmla="*/ 857250 h 990600"/>
            <a:gd name="connsiteX19" fmla="*/ 421207 w 1166218"/>
            <a:gd name="connsiteY19" fmla="*/ 866775 h 990600"/>
            <a:gd name="connsiteX20" fmla="*/ 573607 w 1166218"/>
            <a:gd name="connsiteY20" fmla="*/ 895350 h 990600"/>
            <a:gd name="connsiteX21" fmla="*/ 602182 w 1166218"/>
            <a:gd name="connsiteY21" fmla="*/ 904875 h 990600"/>
            <a:gd name="connsiteX22" fmla="*/ 716482 w 1166218"/>
            <a:gd name="connsiteY22" fmla="*/ 923925 h 990600"/>
            <a:gd name="connsiteX23" fmla="*/ 802207 w 1166218"/>
            <a:gd name="connsiteY23" fmla="*/ 952500 h 990600"/>
            <a:gd name="connsiteX24" fmla="*/ 830782 w 1166218"/>
            <a:gd name="connsiteY24" fmla="*/ 962025 h 990600"/>
            <a:gd name="connsiteX25" fmla="*/ 878407 w 1166218"/>
            <a:gd name="connsiteY25" fmla="*/ 971550 h 990600"/>
            <a:gd name="connsiteX26" fmla="*/ 935557 w 1166218"/>
            <a:gd name="connsiteY26" fmla="*/ 990600 h 990600"/>
            <a:gd name="connsiteX27" fmla="*/ 983182 w 1166218"/>
            <a:gd name="connsiteY27" fmla="*/ 981075 h 990600"/>
            <a:gd name="connsiteX28" fmla="*/ 1002232 w 1166218"/>
            <a:gd name="connsiteY28" fmla="*/ 952500 h 990600"/>
            <a:gd name="connsiteX29" fmla="*/ 1021282 w 1166218"/>
            <a:gd name="connsiteY29" fmla="*/ 885825 h 990600"/>
            <a:gd name="connsiteX30" fmla="*/ 1040332 w 1166218"/>
            <a:gd name="connsiteY30" fmla="*/ 790575 h 990600"/>
            <a:gd name="connsiteX31" fmla="*/ 1049857 w 1166218"/>
            <a:gd name="connsiteY31" fmla="*/ 733425 h 990600"/>
            <a:gd name="connsiteX32" fmla="*/ 1059382 w 1166218"/>
            <a:gd name="connsiteY32" fmla="*/ 695325 h 990600"/>
            <a:gd name="connsiteX33" fmla="*/ 1078432 w 1166218"/>
            <a:gd name="connsiteY33" fmla="*/ 609600 h 990600"/>
            <a:gd name="connsiteX34" fmla="*/ 1059382 w 1166218"/>
            <a:gd name="connsiteY34" fmla="*/ 581025 h 990600"/>
            <a:gd name="connsiteX35" fmla="*/ 1068907 w 1166218"/>
            <a:gd name="connsiteY35" fmla="*/ 533400 h 990600"/>
            <a:gd name="connsiteX36" fmla="*/ 1097482 w 1166218"/>
            <a:gd name="connsiteY36" fmla="*/ 476250 h 990600"/>
            <a:gd name="connsiteX37" fmla="*/ 1126057 w 1166218"/>
            <a:gd name="connsiteY37" fmla="*/ 428625 h 990600"/>
            <a:gd name="connsiteX38" fmla="*/ 1164157 w 1166218"/>
            <a:gd name="connsiteY38" fmla="*/ 371475 h 990600"/>
            <a:gd name="connsiteX39" fmla="*/ 1154632 w 1166218"/>
            <a:gd name="connsiteY39" fmla="*/ 266700 h 990600"/>
            <a:gd name="connsiteX40" fmla="*/ 1078432 w 1166218"/>
            <a:gd name="connsiteY40" fmla="*/ 257175 h 990600"/>
            <a:gd name="connsiteX41" fmla="*/ 992707 w 1166218"/>
            <a:gd name="connsiteY41" fmla="*/ 228600 h 990600"/>
            <a:gd name="connsiteX42" fmla="*/ 926032 w 1166218"/>
            <a:gd name="connsiteY42" fmla="*/ 219075 h 990600"/>
            <a:gd name="connsiteX43" fmla="*/ 754582 w 1166218"/>
            <a:gd name="connsiteY43" fmla="*/ 209550 h 990600"/>
            <a:gd name="connsiteX44" fmla="*/ 716482 w 1166218"/>
            <a:gd name="connsiteY44" fmla="*/ 200025 h 990600"/>
            <a:gd name="connsiteX45" fmla="*/ 668857 w 1166218"/>
            <a:gd name="connsiteY45" fmla="*/ 190500 h 990600"/>
            <a:gd name="connsiteX46" fmla="*/ 640282 w 1166218"/>
            <a:gd name="connsiteY46" fmla="*/ 180975 h 990600"/>
            <a:gd name="connsiteX47" fmla="*/ 554557 w 1166218"/>
            <a:gd name="connsiteY47" fmla="*/ 171450 h 990600"/>
            <a:gd name="connsiteX48" fmla="*/ 478357 w 1166218"/>
            <a:gd name="connsiteY48" fmla="*/ 161925 h 990600"/>
            <a:gd name="connsiteX49" fmla="*/ 421207 w 1166218"/>
            <a:gd name="connsiteY49" fmla="*/ 142875 h 990600"/>
            <a:gd name="connsiteX50" fmla="*/ 392632 w 1166218"/>
            <a:gd name="connsiteY50" fmla="*/ 133350 h 990600"/>
            <a:gd name="connsiteX51" fmla="*/ 373582 w 1166218"/>
            <a:gd name="connsiteY51" fmla="*/ 104775 h 990600"/>
            <a:gd name="connsiteX52" fmla="*/ 335482 w 1166218"/>
            <a:gd name="connsiteY52" fmla="*/ 19050 h 990600"/>
            <a:gd name="connsiteX53" fmla="*/ 287857 w 1166218"/>
            <a:gd name="connsiteY53" fmla="*/ 0 h 990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Lst>
          <a:rect l="l" t="t" r="r" b="b"/>
          <a:pathLst>
            <a:path w="1166218" h="990600">
              <a:moveTo>
                <a:pt x="287857" y="0"/>
              </a:moveTo>
              <a:lnTo>
                <a:pt x="287857" y="0"/>
              </a:lnTo>
              <a:cubicBezTo>
                <a:pt x="252231" y="95002"/>
                <a:pt x="267860" y="50465"/>
                <a:pt x="240232" y="133350"/>
              </a:cubicBezTo>
              <a:cubicBezTo>
                <a:pt x="237057" y="142875"/>
                <a:pt x="236276" y="153571"/>
                <a:pt x="230707" y="161925"/>
              </a:cubicBezTo>
              <a:lnTo>
                <a:pt x="154507" y="276225"/>
              </a:lnTo>
              <a:cubicBezTo>
                <a:pt x="148938" y="284579"/>
                <a:pt x="149472" y="295820"/>
                <a:pt x="144982" y="304800"/>
              </a:cubicBezTo>
              <a:cubicBezTo>
                <a:pt x="139862" y="315039"/>
                <a:pt x="131612" y="323436"/>
                <a:pt x="125932" y="333375"/>
              </a:cubicBezTo>
              <a:cubicBezTo>
                <a:pt x="67354" y="435887"/>
                <a:pt x="161985" y="288820"/>
                <a:pt x="68782" y="428625"/>
              </a:cubicBezTo>
              <a:cubicBezTo>
                <a:pt x="63213" y="436979"/>
                <a:pt x="64133" y="448423"/>
                <a:pt x="59257" y="457200"/>
              </a:cubicBezTo>
              <a:cubicBezTo>
                <a:pt x="48138" y="477214"/>
                <a:pt x="21157" y="514350"/>
                <a:pt x="21157" y="514350"/>
              </a:cubicBezTo>
              <a:cubicBezTo>
                <a:pt x="17982" y="577850"/>
                <a:pt x="17140" y="641510"/>
                <a:pt x="11632" y="704850"/>
              </a:cubicBezTo>
              <a:cubicBezTo>
                <a:pt x="10762" y="714852"/>
                <a:pt x="-5733" y="727153"/>
                <a:pt x="2107" y="733425"/>
              </a:cubicBezTo>
              <a:cubicBezTo>
                <a:pt x="17188" y="745490"/>
                <a:pt x="40207" y="739775"/>
                <a:pt x="59257" y="742950"/>
              </a:cubicBezTo>
              <a:cubicBezTo>
                <a:pt x="141149" y="797545"/>
                <a:pt x="37537" y="732090"/>
                <a:pt x="116407" y="771525"/>
              </a:cubicBezTo>
              <a:cubicBezTo>
                <a:pt x="153869" y="790256"/>
                <a:pt x="133655" y="792120"/>
                <a:pt x="173557" y="800100"/>
              </a:cubicBezTo>
              <a:cubicBezTo>
                <a:pt x="195572" y="804503"/>
                <a:pt x="218007" y="806450"/>
                <a:pt x="240232" y="809625"/>
              </a:cubicBezTo>
              <a:lnTo>
                <a:pt x="325957" y="838200"/>
              </a:lnTo>
              <a:cubicBezTo>
                <a:pt x="335482" y="841375"/>
                <a:pt x="344792" y="845290"/>
                <a:pt x="354532" y="847725"/>
              </a:cubicBezTo>
              <a:cubicBezTo>
                <a:pt x="367232" y="850900"/>
                <a:pt x="380045" y="853654"/>
                <a:pt x="392632" y="857250"/>
              </a:cubicBezTo>
              <a:cubicBezTo>
                <a:pt x="402286" y="860008"/>
                <a:pt x="411424" y="864517"/>
                <a:pt x="421207" y="866775"/>
              </a:cubicBezTo>
              <a:cubicBezTo>
                <a:pt x="480585" y="880478"/>
                <a:pt x="517211" y="885951"/>
                <a:pt x="573607" y="895350"/>
              </a:cubicBezTo>
              <a:cubicBezTo>
                <a:pt x="583132" y="898525"/>
                <a:pt x="592442" y="902440"/>
                <a:pt x="602182" y="904875"/>
              </a:cubicBezTo>
              <a:cubicBezTo>
                <a:pt x="639323" y="914160"/>
                <a:pt x="678848" y="918549"/>
                <a:pt x="716482" y="923925"/>
              </a:cubicBezTo>
              <a:lnTo>
                <a:pt x="802207" y="952500"/>
              </a:lnTo>
              <a:cubicBezTo>
                <a:pt x="811732" y="955675"/>
                <a:pt x="820937" y="960056"/>
                <a:pt x="830782" y="962025"/>
              </a:cubicBezTo>
              <a:cubicBezTo>
                <a:pt x="846657" y="965200"/>
                <a:pt x="862788" y="967290"/>
                <a:pt x="878407" y="971550"/>
              </a:cubicBezTo>
              <a:cubicBezTo>
                <a:pt x="897780" y="976834"/>
                <a:pt x="935557" y="990600"/>
                <a:pt x="935557" y="990600"/>
              </a:cubicBezTo>
              <a:cubicBezTo>
                <a:pt x="951432" y="987425"/>
                <a:pt x="969126" y="989107"/>
                <a:pt x="983182" y="981075"/>
              </a:cubicBezTo>
              <a:cubicBezTo>
                <a:pt x="993121" y="975395"/>
                <a:pt x="997112" y="962739"/>
                <a:pt x="1002232" y="952500"/>
              </a:cubicBezTo>
              <a:cubicBezTo>
                <a:pt x="1008479" y="940006"/>
                <a:pt x="1018993" y="896506"/>
                <a:pt x="1021282" y="885825"/>
              </a:cubicBezTo>
              <a:cubicBezTo>
                <a:pt x="1028066" y="854165"/>
                <a:pt x="1035009" y="822513"/>
                <a:pt x="1040332" y="790575"/>
              </a:cubicBezTo>
              <a:cubicBezTo>
                <a:pt x="1043507" y="771525"/>
                <a:pt x="1046069" y="752363"/>
                <a:pt x="1049857" y="733425"/>
              </a:cubicBezTo>
              <a:cubicBezTo>
                <a:pt x="1052424" y="720588"/>
                <a:pt x="1056815" y="708162"/>
                <a:pt x="1059382" y="695325"/>
              </a:cubicBezTo>
              <a:cubicBezTo>
                <a:pt x="1076145" y="611508"/>
                <a:pt x="1059895" y="665212"/>
                <a:pt x="1078432" y="609600"/>
              </a:cubicBezTo>
              <a:cubicBezTo>
                <a:pt x="1072082" y="600075"/>
                <a:pt x="1060802" y="592384"/>
                <a:pt x="1059382" y="581025"/>
              </a:cubicBezTo>
              <a:cubicBezTo>
                <a:pt x="1057374" y="564961"/>
                <a:pt x="1064980" y="549106"/>
                <a:pt x="1068907" y="533400"/>
              </a:cubicBezTo>
              <a:cubicBezTo>
                <a:pt x="1077475" y="499129"/>
                <a:pt x="1078082" y="507290"/>
                <a:pt x="1097482" y="476250"/>
              </a:cubicBezTo>
              <a:cubicBezTo>
                <a:pt x="1107294" y="460551"/>
                <a:pt x="1116118" y="444244"/>
                <a:pt x="1126057" y="428625"/>
              </a:cubicBezTo>
              <a:cubicBezTo>
                <a:pt x="1138349" y="409309"/>
                <a:pt x="1164157" y="371475"/>
                <a:pt x="1164157" y="371475"/>
              </a:cubicBezTo>
              <a:cubicBezTo>
                <a:pt x="1160982" y="336550"/>
                <a:pt x="1175673" y="294755"/>
                <a:pt x="1154632" y="266700"/>
              </a:cubicBezTo>
              <a:cubicBezTo>
                <a:pt x="1139273" y="246222"/>
                <a:pt x="1103461" y="262538"/>
                <a:pt x="1078432" y="257175"/>
              </a:cubicBezTo>
              <a:lnTo>
                <a:pt x="992707" y="228600"/>
              </a:lnTo>
              <a:cubicBezTo>
                <a:pt x="971408" y="221500"/>
                <a:pt x="948411" y="220865"/>
                <a:pt x="926032" y="219075"/>
              </a:cubicBezTo>
              <a:cubicBezTo>
                <a:pt x="868976" y="214511"/>
                <a:pt x="811732" y="212725"/>
                <a:pt x="754582" y="209550"/>
              </a:cubicBezTo>
              <a:cubicBezTo>
                <a:pt x="741882" y="206375"/>
                <a:pt x="729261" y="202865"/>
                <a:pt x="716482" y="200025"/>
              </a:cubicBezTo>
              <a:cubicBezTo>
                <a:pt x="700678" y="196513"/>
                <a:pt x="684563" y="194427"/>
                <a:pt x="668857" y="190500"/>
              </a:cubicBezTo>
              <a:cubicBezTo>
                <a:pt x="659117" y="188065"/>
                <a:pt x="650186" y="182626"/>
                <a:pt x="640282" y="180975"/>
              </a:cubicBezTo>
              <a:cubicBezTo>
                <a:pt x="611922" y="176248"/>
                <a:pt x="583111" y="174809"/>
                <a:pt x="554557" y="171450"/>
              </a:cubicBezTo>
              <a:lnTo>
                <a:pt x="478357" y="161925"/>
              </a:lnTo>
              <a:lnTo>
                <a:pt x="421207" y="142875"/>
              </a:lnTo>
              <a:lnTo>
                <a:pt x="392632" y="133350"/>
              </a:lnTo>
              <a:cubicBezTo>
                <a:pt x="386282" y="123825"/>
                <a:pt x="378231" y="115236"/>
                <a:pt x="373582" y="104775"/>
              </a:cubicBezTo>
              <a:cubicBezTo>
                <a:pt x="364750" y="84904"/>
                <a:pt x="357782" y="36890"/>
                <a:pt x="335482" y="19050"/>
              </a:cubicBezTo>
              <a:cubicBezTo>
                <a:pt x="322321" y="8521"/>
                <a:pt x="295795" y="3175"/>
                <a:pt x="287857" y="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528587</xdr:colOff>
      <xdr:row>118</xdr:row>
      <xdr:rowOff>81616</xdr:rowOff>
    </xdr:from>
    <xdr:to>
      <xdr:col>4</xdr:col>
      <xdr:colOff>43372</xdr:colOff>
      <xdr:row>130</xdr:row>
      <xdr:rowOff>92262</xdr:rowOff>
    </xdr:to>
    <xdr:sp macro="" textlink="">
      <xdr:nvSpPr>
        <xdr:cNvPr id="9" name="California"/>
        <xdr:cNvSpPr/>
      </xdr:nvSpPr>
      <xdr:spPr>
        <a:xfrm>
          <a:off x="642887" y="14750116"/>
          <a:ext cx="1343585" cy="1991846"/>
        </a:xfrm>
        <a:custGeom>
          <a:avLst/>
          <a:gdLst>
            <a:gd name="connsiteX0" fmla="*/ 85725 w 1228725"/>
            <a:gd name="connsiteY0" fmla="*/ 0 h 2057400"/>
            <a:gd name="connsiteX1" fmla="*/ 85725 w 1228725"/>
            <a:gd name="connsiteY1" fmla="*/ 0 h 2057400"/>
            <a:gd name="connsiteX2" fmla="*/ 95250 w 1228725"/>
            <a:gd name="connsiteY2" fmla="*/ 123825 h 2057400"/>
            <a:gd name="connsiteX3" fmla="*/ 85725 w 1228725"/>
            <a:gd name="connsiteY3" fmla="*/ 152400 h 2057400"/>
            <a:gd name="connsiteX4" fmla="*/ 28575 w 1228725"/>
            <a:gd name="connsiteY4" fmla="*/ 190500 h 2057400"/>
            <a:gd name="connsiteX5" fmla="*/ 19050 w 1228725"/>
            <a:gd name="connsiteY5" fmla="*/ 285750 h 2057400"/>
            <a:gd name="connsiteX6" fmla="*/ 38100 w 1228725"/>
            <a:gd name="connsiteY6" fmla="*/ 342900 h 2057400"/>
            <a:gd name="connsiteX7" fmla="*/ 47625 w 1228725"/>
            <a:gd name="connsiteY7" fmla="*/ 371475 h 2057400"/>
            <a:gd name="connsiteX8" fmla="*/ 28575 w 1228725"/>
            <a:gd name="connsiteY8" fmla="*/ 485775 h 2057400"/>
            <a:gd name="connsiteX9" fmla="*/ 0 w 1228725"/>
            <a:gd name="connsiteY9" fmla="*/ 581025 h 2057400"/>
            <a:gd name="connsiteX10" fmla="*/ 9525 w 1228725"/>
            <a:gd name="connsiteY10" fmla="*/ 666750 h 2057400"/>
            <a:gd name="connsiteX11" fmla="*/ 19050 w 1228725"/>
            <a:gd name="connsiteY11" fmla="*/ 695325 h 2057400"/>
            <a:gd name="connsiteX12" fmla="*/ 47625 w 1228725"/>
            <a:gd name="connsiteY12" fmla="*/ 723900 h 2057400"/>
            <a:gd name="connsiteX13" fmla="*/ 66675 w 1228725"/>
            <a:gd name="connsiteY13" fmla="*/ 752475 h 2057400"/>
            <a:gd name="connsiteX14" fmla="*/ 76200 w 1228725"/>
            <a:gd name="connsiteY14" fmla="*/ 781050 h 2057400"/>
            <a:gd name="connsiteX15" fmla="*/ 104775 w 1228725"/>
            <a:gd name="connsiteY15" fmla="*/ 790575 h 2057400"/>
            <a:gd name="connsiteX16" fmla="*/ 171450 w 1228725"/>
            <a:gd name="connsiteY16" fmla="*/ 800100 h 2057400"/>
            <a:gd name="connsiteX17" fmla="*/ 161925 w 1228725"/>
            <a:gd name="connsiteY17" fmla="*/ 838200 h 2057400"/>
            <a:gd name="connsiteX18" fmla="*/ 133350 w 1228725"/>
            <a:gd name="connsiteY18" fmla="*/ 857250 h 2057400"/>
            <a:gd name="connsiteX19" fmla="*/ 114300 w 1228725"/>
            <a:gd name="connsiteY19" fmla="*/ 914400 h 2057400"/>
            <a:gd name="connsiteX20" fmla="*/ 123825 w 1228725"/>
            <a:gd name="connsiteY20" fmla="*/ 990600 h 2057400"/>
            <a:gd name="connsiteX21" fmla="*/ 180975 w 1228725"/>
            <a:gd name="connsiteY21" fmla="*/ 1038225 h 2057400"/>
            <a:gd name="connsiteX22" fmla="*/ 190500 w 1228725"/>
            <a:gd name="connsiteY22" fmla="*/ 1066800 h 2057400"/>
            <a:gd name="connsiteX23" fmla="*/ 209550 w 1228725"/>
            <a:gd name="connsiteY23" fmla="*/ 1200150 h 2057400"/>
            <a:gd name="connsiteX24" fmla="*/ 247650 w 1228725"/>
            <a:gd name="connsiteY24" fmla="*/ 1257300 h 2057400"/>
            <a:gd name="connsiteX25" fmla="*/ 266700 w 1228725"/>
            <a:gd name="connsiteY25" fmla="*/ 1285875 h 2057400"/>
            <a:gd name="connsiteX26" fmla="*/ 285750 w 1228725"/>
            <a:gd name="connsiteY26" fmla="*/ 1314450 h 2057400"/>
            <a:gd name="connsiteX27" fmla="*/ 304800 w 1228725"/>
            <a:gd name="connsiteY27" fmla="*/ 1409700 h 2057400"/>
            <a:gd name="connsiteX28" fmla="*/ 314325 w 1228725"/>
            <a:gd name="connsiteY28" fmla="*/ 1495425 h 2057400"/>
            <a:gd name="connsiteX29" fmla="*/ 323850 w 1228725"/>
            <a:gd name="connsiteY29" fmla="*/ 1524000 h 2057400"/>
            <a:gd name="connsiteX30" fmla="*/ 381000 w 1228725"/>
            <a:gd name="connsiteY30" fmla="*/ 1562100 h 2057400"/>
            <a:gd name="connsiteX31" fmla="*/ 438150 w 1228725"/>
            <a:gd name="connsiteY31" fmla="*/ 1590675 h 2057400"/>
            <a:gd name="connsiteX32" fmla="*/ 523875 w 1228725"/>
            <a:gd name="connsiteY32" fmla="*/ 1638300 h 2057400"/>
            <a:gd name="connsiteX33" fmla="*/ 552450 w 1228725"/>
            <a:gd name="connsiteY33" fmla="*/ 1647825 h 2057400"/>
            <a:gd name="connsiteX34" fmla="*/ 609600 w 1228725"/>
            <a:gd name="connsiteY34" fmla="*/ 1695450 h 2057400"/>
            <a:gd name="connsiteX35" fmla="*/ 638175 w 1228725"/>
            <a:gd name="connsiteY35" fmla="*/ 1733550 h 2057400"/>
            <a:gd name="connsiteX36" fmla="*/ 657225 w 1228725"/>
            <a:gd name="connsiteY36" fmla="*/ 1762125 h 2057400"/>
            <a:gd name="connsiteX37" fmla="*/ 723900 w 1228725"/>
            <a:gd name="connsiteY37" fmla="*/ 1828800 h 2057400"/>
            <a:gd name="connsiteX38" fmla="*/ 771525 w 1228725"/>
            <a:gd name="connsiteY38" fmla="*/ 1885950 h 2057400"/>
            <a:gd name="connsiteX39" fmla="*/ 781050 w 1228725"/>
            <a:gd name="connsiteY39" fmla="*/ 1914525 h 2057400"/>
            <a:gd name="connsiteX40" fmla="*/ 790575 w 1228725"/>
            <a:gd name="connsiteY40" fmla="*/ 1990725 h 2057400"/>
            <a:gd name="connsiteX41" fmla="*/ 876300 w 1228725"/>
            <a:gd name="connsiteY41" fmla="*/ 2000250 h 2057400"/>
            <a:gd name="connsiteX42" fmla="*/ 914400 w 1228725"/>
            <a:gd name="connsiteY42" fmla="*/ 2009775 h 2057400"/>
            <a:gd name="connsiteX43" fmla="*/ 942975 w 1228725"/>
            <a:gd name="connsiteY43" fmla="*/ 2028825 h 2057400"/>
            <a:gd name="connsiteX44" fmla="*/ 1076325 w 1228725"/>
            <a:gd name="connsiteY44" fmla="*/ 2057400 h 2057400"/>
            <a:gd name="connsiteX45" fmla="*/ 1123950 w 1228725"/>
            <a:gd name="connsiteY45" fmla="*/ 2047875 h 2057400"/>
            <a:gd name="connsiteX46" fmla="*/ 1181100 w 1228725"/>
            <a:gd name="connsiteY46" fmla="*/ 2009775 h 2057400"/>
            <a:gd name="connsiteX47" fmla="*/ 1190625 w 1228725"/>
            <a:gd name="connsiteY47" fmla="*/ 1981200 h 2057400"/>
            <a:gd name="connsiteX48" fmla="*/ 1171575 w 1228725"/>
            <a:gd name="connsiteY48" fmla="*/ 1924050 h 2057400"/>
            <a:gd name="connsiteX49" fmla="*/ 1181100 w 1228725"/>
            <a:gd name="connsiteY49" fmla="*/ 1866900 h 2057400"/>
            <a:gd name="connsiteX50" fmla="*/ 1200150 w 1228725"/>
            <a:gd name="connsiteY50" fmla="*/ 1828800 h 2057400"/>
            <a:gd name="connsiteX51" fmla="*/ 1228725 w 1228725"/>
            <a:gd name="connsiteY51" fmla="*/ 1771650 h 2057400"/>
            <a:gd name="connsiteX52" fmla="*/ 1209675 w 1228725"/>
            <a:gd name="connsiteY52" fmla="*/ 1704975 h 2057400"/>
            <a:gd name="connsiteX53" fmla="*/ 1190625 w 1228725"/>
            <a:gd name="connsiteY53" fmla="*/ 1676400 h 2057400"/>
            <a:gd name="connsiteX54" fmla="*/ 1171575 w 1228725"/>
            <a:gd name="connsiteY54" fmla="*/ 1571625 h 2057400"/>
            <a:gd name="connsiteX55" fmla="*/ 1152525 w 1228725"/>
            <a:gd name="connsiteY55" fmla="*/ 1543050 h 2057400"/>
            <a:gd name="connsiteX56" fmla="*/ 1123950 w 1228725"/>
            <a:gd name="connsiteY56" fmla="*/ 1485900 h 2057400"/>
            <a:gd name="connsiteX57" fmla="*/ 1095375 w 1228725"/>
            <a:gd name="connsiteY57" fmla="*/ 1466850 h 2057400"/>
            <a:gd name="connsiteX58" fmla="*/ 1028700 w 1228725"/>
            <a:gd name="connsiteY58" fmla="*/ 1381125 h 2057400"/>
            <a:gd name="connsiteX59" fmla="*/ 1009650 w 1228725"/>
            <a:gd name="connsiteY59" fmla="*/ 1352550 h 2057400"/>
            <a:gd name="connsiteX60" fmla="*/ 981075 w 1228725"/>
            <a:gd name="connsiteY60" fmla="*/ 1323975 h 2057400"/>
            <a:gd name="connsiteX61" fmla="*/ 933450 w 1228725"/>
            <a:gd name="connsiteY61" fmla="*/ 1266825 h 2057400"/>
            <a:gd name="connsiteX62" fmla="*/ 885825 w 1228725"/>
            <a:gd name="connsiteY62" fmla="*/ 1181100 h 2057400"/>
            <a:gd name="connsiteX63" fmla="*/ 866775 w 1228725"/>
            <a:gd name="connsiteY63" fmla="*/ 1143000 h 2057400"/>
            <a:gd name="connsiteX64" fmla="*/ 847725 w 1228725"/>
            <a:gd name="connsiteY64" fmla="*/ 1114425 h 2057400"/>
            <a:gd name="connsiteX65" fmla="*/ 838200 w 1228725"/>
            <a:gd name="connsiteY65" fmla="*/ 1085850 h 2057400"/>
            <a:gd name="connsiteX66" fmla="*/ 800100 w 1228725"/>
            <a:gd name="connsiteY66" fmla="*/ 1028700 h 2057400"/>
            <a:gd name="connsiteX67" fmla="*/ 781050 w 1228725"/>
            <a:gd name="connsiteY67" fmla="*/ 1000125 h 2057400"/>
            <a:gd name="connsiteX68" fmla="*/ 723900 w 1228725"/>
            <a:gd name="connsiteY68" fmla="*/ 942975 h 2057400"/>
            <a:gd name="connsiteX69" fmla="*/ 685800 w 1228725"/>
            <a:gd name="connsiteY69" fmla="*/ 885825 h 2057400"/>
            <a:gd name="connsiteX70" fmla="*/ 647700 w 1228725"/>
            <a:gd name="connsiteY70" fmla="*/ 828675 h 2057400"/>
            <a:gd name="connsiteX71" fmla="*/ 619125 w 1228725"/>
            <a:gd name="connsiteY71" fmla="*/ 809625 h 2057400"/>
            <a:gd name="connsiteX72" fmla="*/ 609600 w 1228725"/>
            <a:gd name="connsiteY72" fmla="*/ 781050 h 2057400"/>
            <a:gd name="connsiteX73" fmla="*/ 571500 w 1228725"/>
            <a:gd name="connsiteY73" fmla="*/ 723900 h 2057400"/>
            <a:gd name="connsiteX74" fmla="*/ 561975 w 1228725"/>
            <a:gd name="connsiteY74" fmla="*/ 695325 h 2057400"/>
            <a:gd name="connsiteX75" fmla="*/ 581025 w 1228725"/>
            <a:gd name="connsiteY75" fmla="*/ 438150 h 2057400"/>
            <a:gd name="connsiteX76" fmla="*/ 590550 w 1228725"/>
            <a:gd name="connsiteY76" fmla="*/ 400050 h 2057400"/>
            <a:gd name="connsiteX77" fmla="*/ 609600 w 1228725"/>
            <a:gd name="connsiteY77" fmla="*/ 371475 h 2057400"/>
            <a:gd name="connsiteX78" fmla="*/ 628650 w 1228725"/>
            <a:gd name="connsiteY78" fmla="*/ 314325 h 2057400"/>
            <a:gd name="connsiteX79" fmla="*/ 647700 w 1228725"/>
            <a:gd name="connsiteY79" fmla="*/ 257175 h 2057400"/>
            <a:gd name="connsiteX80" fmla="*/ 657225 w 1228725"/>
            <a:gd name="connsiteY80" fmla="*/ 228600 h 2057400"/>
            <a:gd name="connsiteX81" fmla="*/ 666750 w 1228725"/>
            <a:gd name="connsiteY81" fmla="*/ 200025 h 2057400"/>
            <a:gd name="connsiteX82" fmla="*/ 657225 w 1228725"/>
            <a:gd name="connsiteY82" fmla="*/ 152400 h 2057400"/>
            <a:gd name="connsiteX83" fmla="*/ 628650 w 1228725"/>
            <a:gd name="connsiteY83" fmla="*/ 142875 h 2057400"/>
            <a:gd name="connsiteX84" fmla="*/ 523875 w 1228725"/>
            <a:gd name="connsiteY84" fmla="*/ 133350 h 2057400"/>
            <a:gd name="connsiteX85" fmla="*/ 428625 w 1228725"/>
            <a:gd name="connsiteY85" fmla="*/ 104775 h 2057400"/>
            <a:gd name="connsiteX86" fmla="*/ 400050 w 1228725"/>
            <a:gd name="connsiteY86" fmla="*/ 95250 h 2057400"/>
            <a:gd name="connsiteX87" fmla="*/ 371475 w 1228725"/>
            <a:gd name="connsiteY87" fmla="*/ 85725 h 2057400"/>
            <a:gd name="connsiteX88" fmla="*/ 342900 w 1228725"/>
            <a:gd name="connsiteY88" fmla="*/ 57150 h 2057400"/>
            <a:gd name="connsiteX89" fmla="*/ 247650 w 1228725"/>
            <a:gd name="connsiteY89" fmla="*/ 28575 h 2057400"/>
            <a:gd name="connsiteX90" fmla="*/ 219075 w 1228725"/>
            <a:gd name="connsiteY90" fmla="*/ 19050 h 2057400"/>
            <a:gd name="connsiteX91" fmla="*/ 180975 w 1228725"/>
            <a:gd name="connsiteY91" fmla="*/ 9525 h 2057400"/>
            <a:gd name="connsiteX92" fmla="*/ 85725 w 1228725"/>
            <a:gd name="connsiteY92" fmla="*/ 0 h 20574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Lst>
          <a:rect l="l" t="t" r="r" b="b"/>
          <a:pathLst>
            <a:path w="1228725" h="2057400">
              <a:moveTo>
                <a:pt x="85725" y="0"/>
              </a:moveTo>
              <a:lnTo>
                <a:pt x="85725" y="0"/>
              </a:lnTo>
              <a:cubicBezTo>
                <a:pt x="88900" y="41275"/>
                <a:pt x="95250" y="82428"/>
                <a:pt x="95250" y="123825"/>
              </a:cubicBezTo>
              <a:cubicBezTo>
                <a:pt x="95250" y="133865"/>
                <a:pt x="92825" y="145300"/>
                <a:pt x="85725" y="152400"/>
              </a:cubicBezTo>
              <a:cubicBezTo>
                <a:pt x="69536" y="168589"/>
                <a:pt x="28575" y="190500"/>
                <a:pt x="28575" y="190500"/>
              </a:cubicBezTo>
              <a:cubicBezTo>
                <a:pt x="7710" y="253096"/>
                <a:pt x="3139" y="232715"/>
                <a:pt x="19050" y="285750"/>
              </a:cubicBezTo>
              <a:cubicBezTo>
                <a:pt x="24820" y="304984"/>
                <a:pt x="31750" y="323850"/>
                <a:pt x="38100" y="342900"/>
              </a:cubicBezTo>
              <a:lnTo>
                <a:pt x="47625" y="371475"/>
              </a:lnTo>
              <a:cubicBezTo>
                <a:pt x="41275" y="409575"/>
                <a:pt x="40789" y="449132"/>
                <a:pt x="28575" y="485775"/>
              </a:cubicBezTo>
              <a:cubicBezTo>
                <a:pt x="5385" y="555344"/>
                <a:pt x="14395" y="523444"/>
                <a:pt x="0" y="581025"/>
              </a:cubicBezTo>
              <a:cubicBezTo>
                <a:pt x="3175" y="609600"/>
                <a:pt x="4798" y="638390"/>
                <a:pt x="9525" y="666750"/>
              </a:cubicBezTo>
              <a:cubicBezTo>
                <a:pt x="11176" y="676654"/>
                <a:pt x="13481" y="686971"/>
                <a:pt x="19050" y="695325"/>
              </a:cubicBezTo>
              <a:cubicBezTo>
                <a:pt x="26522" y="706533"/>
                <a:pt x="39001" y="713552"/>
                <a:pt x="47625" y="723900"/>
              </a:cubicBezTo>
              <a:cubicBezTo>
                <a:pt x="54954" y="732694"/>
                <a:pt x="61555" y="742236"/>
                <a:pt x="66675" y="752475"/>
              </a:cubicBezTo>
              <a:cubicBezTo>
                <a:pt x="71165" y="761455"/>
                <a:pt x="69100" y="773950"/>
                <a:pt x="76200" y="781050"/>
              </a:cubicBezTo>
              <a:cubicBezTo>
                <a:pt x="83300" y="788150"/>
                <a:pt x="95250" y="787400"/>
                <a:pt x="104775" y="790575"/>
              </a:cubicBezTo>
              <a:cubicBezTo>
                <a:pt x="171450" y="768350"/>
                <a:pt x="155575" y="752475"/>
                <a:pt x="171450" y="800100"/>
              </a:cubicBezTo>
              <a:cubicBezTo>
                <a:pt x="168275" y="812800"/>
                <a:pt x="169187" y="827308"/>
                <a:pt x="161925" y="838200"/>
              </a:cubicBezTo>
              <a:cubicBezTo>
                <a:pt x="155575" y="847725"/>
                <a:pt x="139417" y="847542"/>
                <a:pt x="133350" y="857250"/>
              </a:cubicBezTo>
              <a:cubicBezTo>
                <a:pt x="122707" y="874278"/>
                <a:pt x="114300" y="914400"/>
                <a:pt x="114300" y="914400"/>
              </a:cubicBezTo>
              <a:cubicBezTo>
                <a:pt x="117475" y="939800"/>
                <a:pt x="115077" y="966543"/>
                <a:pt x="123825" y="990600"/>
              </a:cubicBezTo>
              <a:cubicBezTo>
                <a:pt x="129692" y="1006735"/>
                <a:pt x="167369" y="1029154"/>
                <a:pt x="180975" y="1038225"/>
              </a:cubicBezTo>
              <a:cubicBezTo>
                <a:pt x="184150" y="1047750"/>
                <a:pt x="189080" y="1056861"/>
                <a:pt x="190500" y="1066800"/>
              </a:cubicBezTo>
              <a:cubicBezTo>
                <a:pt x="192344" y="1079706"/>
                <a:pt x="191395" y="1167470"/>
                <a:pt x="209550" y="1200150"/>
              </a:cubicBezTo>
              <a:cubicBezTo>
                <a:pt x="220669" y="1220164"/>
                <a:pt x="234950" y="1238250"/>
                <a:pt x="247650" y="1257300"/>
              </a:cubicBezTo>
              <a:lnTo>
                <a:pt x="266700" y="1285875"/>
              </a:lnTo>
              <a:lnTo>
                <a:pt x="285750" y="1314450"/>
              </a:lnTo>
              <a:cubicBezTo>
                <a:pt x="296567" y="1357717"/>
                <a:pt x="298127" y="1359655"/>
                <a:pt x="304800" y="1409700"/>
              </a:cubicBezTo>
              <a:cubicBezTo>
                <a:pt x="308600" y="1438199"/>
                <a:pt x="309598" y="1467065"/>
                <a:pt x="314325" y="1495425"/>
              </a:cubicBezTo>
              <a:cubicBezTo>
                <a:pt x="315976" y="1505329"/>
                <a:pt x="316750" y="1516900"/>
                <a:pt x="323850" y="1524000"/>
              </a:cubicBezTo>
              <a:cubicBezTo>
                <a:pt x="340039" y="1540189"/>
                <a:pt x="361950" y="1549400"/>
                <a:pt x="381000" y="1562100"/>
              </a:cubicBezTo>
              <a:cubicBezTo>
                <a:pt x="417929" y="1586719"/>
                <a:pt x="398715" y="1577530"/>
                <a:pt x="438150" y="1590675"/>
              </a:cubicBezTo>
              <a:cubicBezTo>
                <a:pt x="480924" y="1633449"/>
                <a:pt x="453946" y="1614990"/>
                <a:pt x="523875" y="1638300"/>
              </a:cubicBezTo>
              <a:lnTo>
                <a:pt x="552450" y="1647825"/>
              </a:lnTo>
              <a:cubicBezTo>
                <a:pt x="581845" y="1667422"/>
                <a:pt x="585154" y="1666929"/>
                <a:pt x="609600" y="1695450"/>
              </a:cubicBezTo>
              <a:cubicBezTo>
                <a:pt x="619931" y="1707503"/>
                <a:pt x="628948" y="1720632"/>
                <a:pt x="638175" y="1733550"/>
              </a:cubicBezTo>
              <a:cubicBezTo>
                <a:pt x="644829" y="1742865"/>
                <a:pt x="649567" y="1753616"/>
                <a:pt x="657225" y="1762125"/>
              </a:cubicBezTo>
              <a:cubicBezTo>
                <a:pt x="678251" y="1785487"/>
                <a:pt x="701675" y="1806575"/>
                <a:pt x="723900" y="1828800"/>
              </a:cubicBezTo>
              <a:cubicBezTo>
                <a:pt x="744966" y="1849866"/>
                <a:pt x="758264" y="1859428"/>
                <a:pt x="771525" y="1885950"/>
              </a:cubicBezTo>
              <a:cubicBezTo>
                <a:pt x="776015" y="1894930"/>
                <a:pt x="777875" y="1905000"/>
                <a:pt x="781050" y="1914525"/>
              </a:cubicBezTo>
              <a:cubicBezTo>
                <a:pt x="784225" y="1939925"/>
                <a:pt x="771548" y="1973601"/>
                <a:pt x="790575" y="1990725"/>
              </a:cubicBezTo>
              <a:cubicBezTo>
                <a:pt x="811945" y="2009958"/>
                <a:pt x="847883" y="1995878"/>
                <a:pt x="876300" y="2000250"/>
              </a:cubicBezTo>
              <a:cubicBezTo>
                <a:pt x="889239" y="2002241"/>
                <a:pt x="901700" y="2006600"/>
                <a:pt x="914400" y="2009775"/>
              </a:cubicBezTo>
              <a:cubicBezTo>
                <a:pt x="923925" y="2016125"/>
                <a:pt x="932514" y="2024176"/>
                <a:pt x="942975" y="2028825"/>
              </a:cubicBezTo>
              <a:cubicBezTo>
                <a:pt x="996084" y="2052429"/>
                <a:pt x="1016307" y="2049898"/>
                <a:pt x="1076325" y="2057400"/>
              </a:cubicBezTo>
              <a:cubicBezTo>
                <a:pt x="1092200" y="2054225"/>
                <a:pt x="1109212" y="2054574"/>
                <a:pt x="1123950" y="2047875"/>
              </a:cubicBezTo>
              <a:cubicBezTo>
                <a:pt x="1144793" y="2038401"/>
                <a:pt x="1181100" y="2009775"/>
                <a:pt x="1181100" y="2009775"/>
              </a:cubicBezTo>
              <a:cubicBezTo>
                <a:pt x="1184275" y="2000250"/>
                <a:pt x="1191734" y="1991179"/>
                <a:pt x="1190625" y="1981200"/>
              </a:cubicBezTo>
              <a:cubicBezTo>
                <a:pt x="1188407" y="1961242"/>
                <a:pt x="1171575" y="1924050"/>
                <a:pt x="1171575" y="1924050"/>
              </a:cubicBezTo>
              <a:cubicBezTo>
                <a:pt x="1174750" y="1905000"/>
                <a:pt x="1175551" y="1885398"/>
                <a:pt x="1181100" y="1866900"/>
              </a:cubicBezTo>
              <a:cubicBezTo>
                <a:pt x="1185180" y="1853300"/>
                <a:pt x="1194557" y="1841851"/>
                <a:pt x="1200150" y="1828800"/>
              </a:cubicBezTo>
              <a:cubicBezTo>
                <a:pt x="1223811" y="1773591"/>
                <a:pt x="1192116" y="1826564"/>
                <a:pt x="1228725" y="1771650"/>
              </a:cubicBezTo>
              <a:cubicBezTo>
                <a:pt x="1225673" y="1759443"/>
                <a:pt x="1216507" y="1718640"/>
                <a:pt x="1209675" y="1704975"/>
              </a:cubicBezTo>
              <a:cubicBezTo>
                <a:pt x="1204555" y="1694736"/>
                <a:pt x="1196975" y="1685925"/>
                <a:pt x="1190625" y="1676400"/>
              </a:cubicBezTo>
              <a:cubicBezTo>
                <a:pt x="1187342" y="1650133"/>
                <a:pt x="1186258" y="1600991"/>
                <a:pt x="1171575" y="1571625"/>
              </a:cubicBezTo>
              <a:cubicBezTo>
                <a:pt x="1166455" y="1561386"/>
                <a:pt x="1157645" y="1553289"/>
                <a:pt x="1152525" y="1543050"/>
              </a:cubicBezTo>
              <a:cubicBezTo>
                <a:pt x="1137031" y="1512062"/>
                <a:pt x="1151247" y="1513197"/>
                <a:pt x="1123950" y="1485900"/>
              </a:cubicBezTo>
              <a:cubicBezTo>
                <a:pt x="1115855" y="1477805"/>
                <a:pt x="1104900" y="1473200"/>
                <a:pt x="1095375" y="1466850"/>
              </a:cubicBezTo>
              <a:cubicBezTo>
                <a:pt x="999080" y="1322407"/>
                <a:pt x="1103307" y="1470654"/>
                <a:pt x="1028700" y="1381125"/>
              </a:cubicBezTo>
              <a:cubicBezTo>
                <a:pt x="1021371" y="1372331"/>
                <a:pt x="1016979" y="1361344"/>
                <a:pt x="1009650" y="1352550"/>
              </a:cubicBezTo>
              <a:cubicBezTo>
                <a:pt x="1001026" y="1342202"/>
                <a:pt x="989699" y="1334323"/>
                <a:pt x="981075" y="1323975"/>
              </a:cubicBezTo>
              <a:cubicBezTo>
                <a:pt x="914770" y="1244409"/>
                <a:pt x="1016932" y="1350307"/>
                <a:pt x="933450" y="1266825"/>
              </a:cubicBezTo>
              <a:cubicBezTo>
                <a:pt x="916685" y="1216530"/>
                <a:pt x="929494" y="1246604"/>
                <a:pt x="885825" y="1181100"/>
              </a:cubicBezTo>
              <a:cubicBezTo>
                <a:pt x="877949" y="1169286"/>
                <a:pt x="873820" y="1155328"/>
                <a:pt x="866775" y="1143000"/>
              </a:cubicBezTo>
              <a:cubicBezTo>
                <a:pt x="861095" y="1133061"/>
                <a:pt x="852845" y="1124664"/>
                <a:pt x="847725" y="1114425"/>
              </a:cubicBezTo>
              <a:cubicBezTo>
                <a:pt x="843235" y="1105445"/>
                <a:pt x="843076" y="1094627"/>
                <a:pt x="838200" y="1085850"/>
              </a:cubicBezTo>
              <a:cubicBezTo>
                <a:pt x="827081" y="1065836"/>
                <a:pt x="812800" y="1047750"/>
                <a:pt x="800100" y="1028700"/>
              </a:cubicBezTo>
              <a:cubicBezTo>
                <a:pt x="793750" y="1019175"/>
                <a:pt x="789145" y="1008220"/>
                <a:pt x="781050" y="1000125"/>
              </a:cubicBezTo>
              <a:lnTo>
                <a:pt x="723900" y="942975"/>
              </a:lnTo>
              <a:cubicBezTo>
                <a:pt x="707711" y="926786"/>
                <a:pt x="698500" y="904875"/>
                <a:pt x="685800" y="885825"/>
              </a:cubicBezTo>
              <a:lnTo>
                <a:pt x="647700" y="828675"/>
              </a:lnTo>
              <a:cubicBezTo>
                <a:pt x="641350" y="819150"/>
                <a:pt x="628650" y="815975"/>
                <a:pt x="619125" y="809625"/>
              </a:cubicBezTo>
              <a:cubicBezTo>
                <a:pt x="615950" y="800100"/>
                <a:pt x="614476" y="789827"/>
                <a:pt x="609600" y="781050"/>
              </a:cubicBezTo>
              <a:cubicBezTo>
                <a:pt x="598481" y="761036"/>
                <a:pt x="578740" y="745620"/>
                <a:pt x="571500" y="723900"/>
              </a:cubicBezTo>
              <a:lnTo>
                <a:pt x="561975" y="695325"/>
              </a:lnTo>
              <a:cubicBezTo>
                <a:pt x="567991" y="568999"/>
                <a:pt x="561807" y="534238"/>
                <a:pt x="581025" y="438150"/>
              </a:cubicBezTo>
              <a:cubicBezTo>
                <a:pt x="583592" y="425313"/>
                <a:pt x="585393" y="412082"/>
                <a:pt x="590550" y="400050"/>
              </a:cubicBezTo>
              <a:cubicBezTo>
                <a:pt x="595059" y="389528"/>
                <a:pt x="604951" y="381936"/>
                <a:pt x="609600" y="371475"/>
              </a:cubicBezTo>
              <a:cubicBezTo>
                <a:pt x="617755" y="353125"/>
                <a:pt x="622300" y="333375"/>
                <a:pt x="628650" y="314325"/>
              </a:cubicBezTo>
              <a:lnTo>
                <a:pt x="647700" y="257175"/>
              </a:lnTo>
              <a:lnTo>
                <a:pt x="657225" y="228600"/>
              </a:lnTo>
              <a:lnTo>
                <a:pt x="666750" y="200025"/>
              </a:lnTo>
              <a:cubicBezTo>
                <a:pt x="663575" y="184150"/>
                <a:pt x="666205" y="165870"/>
                <a:pt x="657225" y="152400"/>
              </a:cubicBezTo>
              <a:cubicBezTo>
                <a:pt x="651656" y="144046"/>
                <a:pt x="638589" y="144295"/>
                <a:pt x="628650" y="142875"/>
              </a:cubicBezTo>
              <a:cubicBezTo>
                <a:pt x="593933" y="137915"/>
                <a:pt x="558800" y="136525"/>
                <a:pt x="523875" y="133350"/>
              </a:cubicBezTo>
              <a:cubicBezTo>
                <a:pt x="466294" y="118955"/>
                <a:pt x="498194" y="127965"/>
                <a:pt x="428625" y="104775"/>
              </a:cubicBezTo>
              <a:lnTo>
                <a:pt x="400050" y="95250"/>
              </a:lnTo>
              <a:lnTo>
                <a:pt x="371475" y="85725"/>
              </a:lnTo>
              <a:cubicBezTo>
                <a:pt x="361950" y="76200"/>
                <a:pt x="354675" y="63692"/>
                <a:pt x="342900" y="57150"/>
              </a:cubicBezTo>
              <a:cubicBezTo>
                <a:pt x="318933" y="43835"/>
                <a:pt x="275502" y="36533"/>
                <a:pt x="247650" y="28575"/>
              </a:cubicBezTo>
              <a:cubicBezTo>
                <a:pt x="237996" y="25817"/>
                <a:pt x="228729" y="21808"/>
                <a:pt x="219075" y="19050"/>
              </a:cubicBezTo>
              <a:cubicBezTo>
                <a:pt x="206488" y="15454"/>
                <a:pt x="193855" y="11867"/>
                <a:pt x="180975" y="9525"/>
              </a:cubicBezTo>
              <a:cubicBezTo>
                <a:pt x="126118" y="-449"/>
                <a:pt x="101600" y="1588"/>
                <a:pt x="85725" y="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533629</xdr:colOff>
      <xdr:row>119</xdr:row>
      <xdr:rowOff>82924</xdr:rowOff>
    </xdr:from>
    <xdr:to>
      <xdr:col>4</xdr:col>
      <xdr:colOff>315675</xdr:colOff>
      <xdr:row>127</xdr:row>
      <xdr:rowOff>145490</xdr:rowOff>
    </xdr:to>
    <xdr:sp macro="" textlink="">
      <xdr:nvSpPr>
        <xdr:cNvPr id="10" name="Nevada"/>
        <xdr:cNvSpPr/>
      </xdr:nvSpPr>
      <xdr:spPr>
        <a:xfrm>
          <a:off x="1257529" y="20021924"/>
          <a:ext cx="1001246" cy="1383366"/>
        </a:xfrm>
        <a:custGeom>
          <a:avLst/>
          <a:gdLst>
            <a:gd name="connsiteX0" fmla="*/ 133350 w 942975"/>
            <a:gd name="connsiteY0" fmla="*/ 0 h 1428750"/>
            <a:gd name="connsiteX1" fmla="*/ 133350 w 942975"/>
            <a:gd name="connsiteY1" fmla="*/ 0 h 1428750"/>
            <a:gd name="connsiteX2" fmla="*/ 95250 w 942975"/>
            <a:gd name="connsiteY2" fmla="*/ 104775 h 1428750"/>
            <a:gd name="connsiteX3" fmla="*/ 85725 w 942975"/>
            <a:gd name="connsiteY3" fmla="*/ 142875 h 1428750"/>
            <a:gd name="connsiteX4" fmla="*/ 57150 w 942975"/>
            <a:gd name="connsiteY4" fmla="*/ 228600 h 1428750"/>
            <a:gd name="connsiteX5" fmla="*/ 47625 w 942975"/>
            <a:gd name="connsiteY5" fmla="*/ 266700 h 1428750"/>
            <a:gd name="connsiteX6" fmla="*/ 28575 w 942975"/>
            <a:gd name="connsiteY6" fmla="*/ 295275 h 1428750"/>
            <a:gd name="connsiteX7" fmla="*/ 0 w 942975"/>
            <a:gd name="connsiteY7" fmla="*/ 352425 h 1428750"/>
            <a:gd name="connsiteX8" fmla="*/ 9525 w 942975"/>
            <a:gd name="connsiteY8" fmla="*/ 542925 h 1428750"/>
            <a:gd name="connsiteX9" fmla="*/ 19050 w 942975"/>
            <a:gd name="connsiteY9" fmla="*/ 571500 h 1428750"/>
            <a:gd name="connsiteX10" fmla="*/ 38100 w 942975"/>
            <a:gd name="connsiteY10" fmla="*/ 600075 h 1428750"/>
            <a:gd name="connsiteX11" fmla="*/ 95250 w 942975"/>
            <a:gd name="connsiteY11" fmla="*/ 647700 h 1428750"/>
            <a:gd name="connsiteX12" fmla="*/ 133350 w 942975"/>
            <a:gd name="connsiteY12" fmla="*/ 704850 h 1428750"/>
            <a:gd name="connsiteX13" fmla="*/ 171450 w 942975"/>
            <a:gd name="connsiteY13" fmla="*/ 762000 h 1428750"/>
            <a:gd name="connsiteX14" fmla="*/ 190500 w 942975"/>
            <a:gd name="connsiteY14" fmla="*/ 790575 h 1428750"/>
            <a:gd name="connsiteX15" fmla="*/ 209550 w 942975"/>
            <a:gd name="connsiteY15" fmla="*/ 819150 h 1428750"/>
            <a:gd name="connsiteX16" fmla="*/ 238125 w 942975"/>
            <a:gd name="connsiteY16" fmla="*/ 876300 h 1428750"/>
            <a:gd name="connsiteX17" fmla="*/ 266700 w 942975"/>
            <a:gd name="connsiteY17" fmla="*/ 933450 h 1428750"/>
            <a:gd name="connsiteX18" fmla="*/ 295275 w 942975"/>
            <a:gd name="connsiteY18" fmla="*/ 962025 h 1428750"/>
            <a:gd name="connsiteX19" fmla="*/ 333375 w 942975"/>
            <a:gd name="connsiteY19" fmla="*/ 1019175 h 1428750"/>
            <a:gd name="connsiteX20" fmla="*/ 352425 w 942975"/>
            <a:gd name="connsiteY20" fmla="*/ 1047750 h 1428750"/>
            <a:gd name="connsiteX21" fmla="*/ 400050 w 942975"/>
            <a:gd name="connsiteY21" fmla="*/ 1104900 h 1428750"/>
            <a:gd name="connsiteX22" fmla="*/ 409575 w 942975"/>
            <a:gd name="connsiteY22" fmla="*/ 1133475 h 1428750"/>
            <a:gd name="connsiteX23" fmla="*/ 447675 w 942975"/>
            <a:gd name="connsiteY23" fmla="*/ 1190625 h 1428750"/>
            <a:gd name="connsiteX24" fmla="*/ 466725 w 942975"/>
            <a:gd name="connsiteY24" fmla="*/ 1219200 h 1428750"/>
            <a:gd name="connsiteX25" fmla="*/ 495300 w 942975"/>
            <a:gd name="connsiteY25" fmla="*/ 1247775 h 1428750"/>
            <a:gd name="connsiteX26" fmla="*/ 533400 w 942975"/>
            <a:gd name="connsiteY26" fmla="*/ 1304925 h 1428750"/>
            <a:gd name="connsiteX27" fmla="*/ 571500 w 942975"/>
            <a:gd name="connsiteY27" fmla="*/ 1362075 h 1428750"/>
            <a:gd name="connsiteX28" fmla="*/ 619125 w 942975"/>
            <a:gd name="connsiteY28" fmla="*/ 1419225 h 1428750"/>
            <a:gd name="connsiteX29" fmla="*/ 647700 w 942975"/>
            <a:gd name="connsiteY29" fmla="*/ 1428750 h 1428750"/>
            <a:gd name="connsiteX30" fmla="*/ 657225 w 942975"/>
            <a:gd name="connsiteY30" fmla="*/ 1400175 h 1428750"/>
            <a:gd name="connsiteX31" fmla="*/ 676275 w 942975"/>
            <a:gd name="connsiteY31" fmla="*/ 1257300 h 1428750"/>
            <a:gd name="connsiteX32" fmla="*/ 695325 w 942975"/>
            <a:gd name="connsiteY32" fmla="*/ 1228725 h 1428750"/>
            <a:gd name="connsiteX33" fmla="*/ 752475 w 942975"/>
            <a:gd name="connsiteY33" fmla="*/ 1247775 h 1428750"/>
            <a:gd name="connsiteX34" fmla="*/ 790575 w 942975"/>
            <a:gd name="connsiteY34" fmla="*/ 1114425 h 1428750"/>
            <a:gd name="connsiteX35" fmla="*/ 800100 w 942975"/>
            <a:gd name="connsiteY35" fmla="*/ 1066800 h 1428750"/>
            <a:gd name="connsiteX36" fmla="*/ 809625 w 942975"/>
            <a:gd name="connsiteY36" fmla="*/ 971550 h 1428750"/>
            <a:gd name="connsiteX37" fmla="*/ 819150 w 942975"/>
            <a:gd name="connsiteY37" fmla="*/ 914400 h 1428750"/>
            <a:gd name="connsiteX38" fmla="*/ 828675 w 942975"/>
            <a:gd name="connsiteY38" fmla="*/ 847725 h 1428750"/>
            <a:gd name="connsiteX39" fmla="*/ 838200 w 942975"/>
            <a:gd name="connsiteY39" fmla="*/ 809625 h 1428750"/>
            <a:gd name="connsiteX40" fmla="*/ 857250 w 942975"/>
            <a:gd name="connsiteY40" fmla="*/ 695325 h 1428750"/>
            <a:gd name="connsiteX41" fmla="*/ 866775 w 942975"/>
            <a:gd name="connsiteY41" fmla="*/ 666750 h 1428750"/>
            <a:gd name="connsiteX42" fmla="*/ 885825 w 942975"/>
            <a:gd name="connsiteY42" fmla="*/ 571500 h 1428750"/>
            <a:gd name="connsiteX43" fmla="*/ 904875 w 942975"/>
            <a:gd name="connsiteY43" fmla="*/ 495300 h 1428750"/>
            <a:gd name="connsiteX44" fmla="*/ 923925 w 942975"/>
            <a:gd name="connsiteY44" fmla="*/ 342900 h 1428750"/>
            <a:gd name="connsiteX45" fmla="*/ 942975 w 942975"/>
            <a:gd name="connsiteY45" fmla="*/ 190500 h 1428750"/>
            <a:gd name="connsiteX46" fmla="*/ 885825 w 942975"/>
            <a:gd name="connsiteY46" fmla="*/ 171450 h 1428750"/>
            <a:gd name="connsiteX47" fmla="*/ 857250 w 942975"/>
            <a:gd name="connsiteY47" fmla="*/ 161925 h 1428750"/>
            <a:gd name="connsiteX48" fmla="*/ 828675 w 942975"/>
            <a:gd name="connsiteY48" fmla="*/ 142875 h 1428750"/>
            <a:gd name="connsiteX49" fmla="*/ 638175 w 942975"/>
            <a:gd name="connsiteY49" fmla="*/ 123825 h 1428750"/>
            <a:gd name="connsiteX50" fmla="*/ 533400 w 942975"/>
            <a:gd name="connsiteY50" fmla="*/ 95250 h 1428750"/>
            <a:gd name="connsiteX51" fmla="*/ 476250 w 942975"/>
            <a:gd name="connsiteY51" fmla="*/ 76200 h 1428750"/>
            <a:gd name="connsiteX52" fmla="*/ 428625 w 942975"/>
            <a:gd name="connsiteY52" fmla="*/ 66675 h 1428750"/>
            <a:gd name="connsiteX53" fmla="*/ 371475 w 942975"/>
            <a:gd name="connsiteY53" fmla="*/ 47625 h 1428750"/>
            <a:gd name="connsiteX54" fmla="*/ 342900 w 942975"/>
            <a:gd name="connsiteY54" fmla="*/ 38100 h 1428750"/>
            <a:gd name="connsiteX55" fmla="*/ 314325 w 942975"/>
            <a:gd name="connsiteY55" fmla="*/ 28575 h 1428750"/>
            <a:gd name="connsiteX56" fmla="*/ 200025 w 942975"/>
            <a:gd name="connsiteY56" fmla="*/ 9525 h 1428750"/>
            <a:gd name="connsiteX57" fmla="*/ 133350 w 942975"/>
            <a:gd name="connsiteY57" fmla="*/ 0 h 14287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Lst>
          <a:rect l="l" t="t" r="r" b="b"/>
          <a:pathLst>
            <a:path w="942975" h="1428750">
              <a:moveTo>
                <a:pt x="133350" y="0"/>
              </a:moveTo>
              <a:lnTo>
                <a:pt x="133350" y="0"/>
              </a:lnTo>
              <a:cubicBezTo>
                <a:pt x="130597" y="7341"/>
                <a:pt x="102491" y="79430"/>
                <a:pt x="95250" y="104775"/>
              </a:cubicBezTo>
              <a:cubicBezTo>
                <a:pt x="91654" y="117362"/>
                <a:pt x="89487" y="130336"/>
                <a:pt x="85725" y="142875"/>
              </a:cubicBezTo>
              <a:lnTo>
                <a:pt x="57150" y="228600"/>
              </a:lnTo>
              <a:cubicBezTo>
                <a:pt x="53010" y="241019"/>
                <a:pt x="52782" y="254668"/>
                <a:pt x="47625" y="266700"/>
              </a:cubicBezTo>
              <a:cubicBezTo>
                <a:pt x="43116" y="277222"/>
                <a:pt x="33695" y="285036"/>
                <a:pt x="28575" y="295275"/>
              </a:cubicBezTo>
              <a:cubicBezTo>
                <a:pt x="-10860" y="374145"/>
                <a:pt x="54595" y="270533"/>
                <a:pt x="0" y="352425"/>
              </a:cubicBezTo>
              <a:cubicBezTo>
                <a:pt x="3175" y="415925"/>
                <a:pt x="4017" y="479585"/>
                <a:pt x="9525" y="542925"/>
              </a:cubicBezTo>
              <a:cubicBezTo>
                <a:pt x="10395" y="552927"/>
                <a:pt x="14560" y="562520"/>
                <a:pt x="19050" y="571500"/>
              </a:cubicBezTo>
              <a:cubicBezTo>
                <a:pt x="24170" y="581739"/>
                <a:pt x="30005" y="591980"/>
                <a:pt x="38100" y="600075"/>
              </a:cubicBezTo>
              <a:cubicBezTo>
                <a:pt x="93133" y="655108"/>
                <a:pt x="40635" y="577481"/>
                <a:pt x="95250" y="647700"/>
              </a:cubicBezTo>
              <a:cubicBezTo>
                <a:pt x="109306" y="665772"/>
                <a:pt x="120650" y="685800"/>
                <a:pt x="133350" y="704850"/>
              </a:cubicBezTo>
              <a:lnTo>
                <a:pt x="171450" y="762000"/>
              </a:lnTo>
              <a:lnTo>
                <a:pt x="190500" y="790575"/>
              </a:lnTo>
              <a:cubicBezTo>
                <a:pt x="196850" y="800100"/>
                <a:pt x="205930" y="808290"/>
                <a:pt x="209550" y="819150"/>
              </a:cubicBezTo>
              <a:cubicBezTo>
                <a:pt x="233491" y="890974"/>
                <a:pt x="201196" y="802442"/>
                <a:pt x="238125" y="876300"/>
              </a:cubicBezTo>
              <a:cubicBezTo>
                <a:pt x="259604" y="919258"/>
                <a:pt x="232578" y="892504"/>
                <a:pt x="266700" y="933450"/>
              </a:cubicBezTo>
              <a:cubicBezTo>
                <a:pt x="275324" y="943798"/>
                <a:pt x="287005" y="951392"/>
                <a:pt x="295275" y="962025"/>
              </a:cubicBezTo>
              <a:cubicBezTo>
                <a:pt x="309331" y="980097"/>
                <a:pt x="320675" y="1000125"/>
                <a:pt x="333375" y="1019175"/>
              </a:cubicBezTo>
              <a:cubicBezTo>
                <a:pt x="339725" y="1028700"/>
                <a:pt x="344330" y="1039655"/>
                <a:pt x="352425" y="1047750"/>
              </a:cubicBezTo>
              <a:cubicBezTo>
                <a:pt x="373491" y="1068816"/>
                <a:pt x="386789" y="1078378"/>
                <a:pt x="400050" y="1104900"/>
              </a:cubicBezTo>
              <a:cubicBezTo>
                <a:pt x="404540" y="1113880"/>
                <a:pt x="404699" y="1124698"/>
                <a:pt x="409575" y="1133475"/>
              </a:cubicBezTo>
              <a:cubicBezTo>
                <a:pt x="420694" y="1153489"/>
                <a:pt x="434975" y="1171575"/>
                <a:pt x="447675" y="1190625"/>
              </a:cubicBezTo>
              <a:cubicBezTo>
                <a:pt x="454025" y="1200150"/>
                <a:pt x="458630" y="1211105"/>
                <a:pt x="466725" y="1219200"/>
              </a:cubicBezTo>
              <a:cubicBezTo>
                <a:pt x="476250" y="1228725"/>
                <a:pt x="487030" y="1237142"/>
                <a:pt x="495300" y="1247775"/>
              </a:cubicBezTo>
              <a:cubicBezTo>
                <a:pt x="509356" y="1265847"/>
                <a:pt x="520700" y="1285875"/>
                <a:pt x="533400" y="1304925"/>
              </a:cubicBezTo>
              <a:lnTo>
                <a:pt x="571500" y="1362075"/>
              </a:lnTo>
              <a:cubicBezTo>
                <a:pt x="585557" y="1383160"/>
                <a:pt x="597123" y="1404557"/>
                <a:pt x="619125" y="1419225"/>
              </a:cubicBezTo>
              <a:cubicBezTo>
                <a:pt x="627479" y="1424794"/>
                <a:pt x="638175" y="1425575"/>
                <a:pt x="647700" y="1428750"/>
              </a:cubicBezTo>
              <a:cubicBezTo>
                <a:pt x="650875" y="1419225"/>
                <a:pt x="655805" y="1410114"/>
                <a:pt x="657225" y="1400175"/>
              </a:cubicBezTo>
              <a:cubicBezTo>
                <a:pt x="659865" y="1381697"/>
                <a:pt x="661257" y="1292342"/>
                <a:pt x="676275" y="1257300"/>
              </a:cubicBezTo>
              <a:cubicBezTo>
                <a:pt x="680784" y="1246778"/>
                <a:pt x="688975" y="1238250"/>
                <a:pt x="695325" y="1228725"/>
              </a:cubicBezTo>
              <a:cubicBezTo>
                <a:pt x="714375" y="1235075"/>
                <a:pt x="746125" y="1266825"/>
                <a:pt x="752475" y="1247775"/>
              </a:cubicBezTo>
              <a:cubicBezTo>
                <a:pt x="770631" y="1193306"/>
                <a:pt x="778615" y="1174226"/>
                <a:pt x="790575" y="1114425"/>
              </a:cubicBezTo>
              <a:cubicBezTo>
                <a:pt x="793750" y="1098550"/>
                <a:pt x="797960" y="1082847"/>
                <a:pt x="800100" y="1066800"/>
              </a:cubicBezTo>
              <a:cubicBezTo>
                <a:pt x="804317" y="1035172"/>
                <a:pt x="805667" y="1003212"/>
                <a:pt x="809625" y="971550"/>
              </a:cubicBezTo>
              <a:cubicBezTo>
                <a:pt x="812020" y="952386"/>
                <a:pt x="816213" y="933488"/>
                <a:pt x="819150" y="914400"/>
              </a:cubicBezTo>
              <a:cubicBezTo>
                <a:pt x="822564" y="892210"/>
                <a:pt x="824659" y="869814"/>
                <a:pt x="828675" y="847725"/>
              </a:cubicBezTo>
              <a:cubicBezTo>
                <a:pt x="831017" y="834845"/>
                <a:pt x="836048" y="822538"/>
                <a:pt x="838200" y="809625"/>
              </a:cubicBezTo>
              <a:cubicBezTo>
                <a:pt x="852115" y="726137"/>
                <a:pt x="840102" y="755343"/>
                <a:pt x="857250" y="695325"/>
              </a:cubicBezTo>
              <a:cubicBezTo>
                <a:pt x="860008" y="685671"/>
                <a:pt x="864517" y="676533"/>
                <a:pt x="866775" y="666750"/>
              </a:cubicBezTo>
              <a:cubicBezTo>
                <a:pt x="874056" y="635200"/>
                <a:pt x="879475" y="603250"/>
                <a:pt x="885825" y="571500"/>
              </a:cubicBezTo>
              <a:cubicBezTo>
                <a:pt x="890960" y="545827"/>
                <a:pt x="904875" y="495300"/>
                <a:pt x="904875" y="495300"/>
              </a:cubicBezTo>
              <a:cubicBezTo>
                <a:pt x="934284" y="230617"/>
                <a:pt x="896743" y="560356"/>
                <a:pt x="923925" y="342900"/>
              </a:cubicBezTo>
              <a:cubicBezTo>
                <a:pt x="947934" y="150832"/>
                <a:pt x="920010" y="351253"/>
                <a:pt x="942975" y="190500"/>
              </a:cubicBezTo>
              <a:lnTo>
                <a:pt x="885825" y="171450"/>
              </a:lnTo>
              <a:lnTo>
                <a:pt x="857250" y="161925"/>
              </a:lnTo>
              <a:cubicBezTo>
                <a:pt x="847725" y="155575"/>
                <a:pt x="839996" y="144573"/>
                <a:pt x="828675" y="142875"/>
              </a:cubicBezTo>
              <a:cubicBezTo>
                <a:pt x="571213" y="104256"/>
                <a:pt x="733923" y="155741"/>
                <a:pt x="638175" y="123825"/>
              </a:cubicBezTo>
              <a:cubicBezTo>
                <a:pt x="580573" y="85424"/>
                <a:pt x="638241" y="117716"/>
                <a:pt x="533400" y="95250"/>
              </a:cubicBezTo>
              <a:cubicBezTo>
                <a:pt x="513765" y="91043"/>
                <a:pt x="495300" y="82550"/>
                <a:pt x="476250" y="76200"/>
              </a:cubicBezTo>
              <a:cubicBezTo>
                <a:pt x="460891" y="71080"/>
                <a:pt x="444244" y="70935"/>
                <a:pt x="428625" y="66675"/>
              </a:cubicBezTo>
              <a:cubicBezTo>
                <a:pt x="409252" y="61391"/>
                <a:pt x="390525" y="53975"/>
                <a:pt x="371475" y="47625"/>
              </a:cubicBezTo>
              <a:lnTo>
                <a:pt x="342900" y="38100"/>
              </a:lnTo>
              <a:cubicBezTo>
                <a:pt x="333375" y="34925"/>
                <a:pt x="324170" y="30544"/>
                <a:pt x="314325" y="28575"/>
              </a:cubicBezTo>
              <a:cubicBezTo>
                <a:pt x="276634" y="21037"/>
                <a:pt x="238422" y="12479"/>
                <a:pt x="200025" y="9525"/>
              </a:cubicBezTo>
              <a:cubicBezTo>
                <a:pt x="181031" y="8064"/>
                <a:pt x="144462" y="1587"/>
                <a:pt x="133350" y="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471997</xdr:colOff>
      <xdr:row>112</xdr:row>
      <xdr:rowOff>83297</xdr:rowOff>
    </xdr:from>
    <xdr:to>
      <xdr:col>5</xdr:col>
      <xdr:colOff>149268</xdr:colOff>
      <xdr:row>120</xdr:row>
      <xdr:rowOff>151098</xdr:rowOff>
    </xdr:to>
    <xdr:sp macro="" textlink="">
      <xdr:nvSpPr>
        <xdr:cNvPr id="11" name="Idaho"/>
        <xdr:cNvSpPr/>
      </xdr:nvSpPr>
      <xdr:spPr>
        <a:xfrm>
          <a:off x="1805497" y="13761197"/>
          <a:ext cx="896471" cy="1388601"/>
        </a:xfrm>
        <a:custGeom>
          <a:avLst/>
          <a:gdLst>
            <a:gd name="connsiteX0" fmla="*/ 295275 w 876300"/>
            <a:gd name="connsiteY0" fmla="*/ 0 h 1428942"/>
            <a:gd name="connsiteX1" fmla="*/ 295275 w 876300"/>
            <a:gd name="connsiteY1" fmla="*/ 0 h 1428942"/>
            <a:gd name="connsiteX2" fmla="*/ 257175 w 876300"/>
            <a:gd name="connsiteY2" fmla="*/ 76200 h 1428942"/>
            <a:gd name="connsiteX3" fmla="*/ 228600 w 876300"/>
            <a:gd name="connsiteY3" fmla="*/ 133350 h 1428942"/>
            <a:gd name="connsiteX4" fmla="*/ 219075 w 876300"/>
            <a:gd name="connsiteY4" fmla="*/ 257175 h 1428942"/>
            <a:gd name="connsiteX5" fmla="*/ 209550 w 876300"/>
            <a:gd name="connsiteY5" fmla="*/ 285750 h 1428942"/>
            <a:gd name="connsiteX6" fmla="*/ 200025 w 876300"/>
            <a:gd name="connsiteY6" fmla="*/ 333375 h 1428942"/>
            <a:gd name="connsiteX7" fmla="*/ 180975 w 876300"/>
            <a:gd name="connsiteY7" fmla="*/ 361950 h 1428942"/>
            <a:gd name="connsiteX8" fmla="*/ 171450 w 876300"/>
            <a:gd name="connsiteY8" fmla="*/ 447675 h 1428942"/>
            <a:gd name="connsiteX9" fmla="*/ 171450 w 876300"/>
            <a:gd name="connsiteY9" fmla="*/ 666750 h 1428942"/>
            <a:gd name="connsiteX10" fmla="*/ 133350 w 876300"/>
            <a:gd name="connsiteY10" fmla="*/ 723900 h 1428942"/>
            <a:gd name="connsiteX11" fmla="*/ 85725 w 876300"/>
            <a:gd name="connsiteY11" fmla="*/ 781050 h 1428942"/>
            <a:gd name="connsiteX12" fmla="*/ 76200 w 876300"/>
            <a:gd name="connsiteY12" fmla="*/ 876300 h 1428942"/>
            <a:gd name="connsiteX13" fmla="*/ 95250 w 876300"/>
            <a:gd name="connsiteY13" fmla="*/ 933450 h 1428942"/>
            <a:gd name="connsiteX14" fmla="*/ 85725 w 876300"/>
            <a:gd name="connsiteY14" fmla="*/ 981075 h 1428942"/>
            <a:gd name="connsiteX15" fmla="*/ 76200 w 876300"/>
            <a:gd name="connsiteY15" fmla="*/ 1009650 h 1428942"/>
            <a:gd name="connsiteX16" fmla="*/ 47625 w 876300"/>
            <a:gd name="connsiteY16" fmla="*/ 1114425 h 1428942"/>
            <a:gd name="connsiteX17" fmla="*/ 28575 w 876300"/>
            <a:gd name="connsiteY17" fmla="*/ 1152525 h 1428942"/>
            <a:gd name="connsiteX18" fmla="*/ 0 w 876300"/>
            <a:gd name="connsiteY18" fmla="*/ 1257300 h 1428942"/>
            <a:gd name="connsiteX19" fmla="*/ 19050 w 876300"/>
            <a:gd name="connsiteY19" fmla="*/ 1285875 h 1428942"/>
            <a:gd name="connsiteX20" fmla="*/ 76200 w 876300"/>
            <a:gd name="connsiteY20" fmla="*/ 1323975 h 1428942"/>
            <a:gd name="connsiteX21" fmla="*/ 190500 w 876300"/>
            <a:gd name="connsiteY21" fmla="*/ 1343025 h 1428942"/>
            <a:gd name="connsiteX22" fmla="*/ 400050 w 876300"/>
            <a:gd name="connsiteY22" fmla="*/ 1362075 h 1428942"/>
            <a:gd name="connsiteX23" fmla="*/ 457200 w 876300"/>
            <a:gd name="connsiteY23" fmla="*/ 1381125 h 1428942"/>
            <a:gd name="connsiteX24" fmla="*/ 485775 w 876300"/>
            <a:gd name="connsiteY24" fmla="*/ 1400175 h 1428942"/>
            <a:gd name="connsiteX25" fmla="*/ 600075 w 876300"/>
            <a:gd name="connsiteY25" fmla="*/ 1419225 h 1428942"/>
            <a:gd name="connsiteX26" fmla="*/ 628650 w 876300"/>
            <a:gd name="connsiteY26" fmla="*/ 1428750 h 1428942"/>
            <a:gd name="connsiteX27" fmla="*/ 819150 w 876300"/>
            <a:gd name="connsiteY27" fmla="*/ 1419225 h 1428942"/>
            <a:gd name="connsiteX28" fmla="*/ 828675 w 876300"/>
            <a:gd name="connsiteY28" fmla="*/ 1390650 h 1428942"/>
            <a:gd name="connsiteX29" fmla="*/ 847725 w 876300"/>
            <a:gd name="connsiteY29" fmla="*/ 1247775 h 1428942"/>
            <a:gd name="connsiteX30" fmla="*/ 857250 w 876300"/>
            <a:gd name="connsiteY30" fmla="*/ 1219200 h 1428942"/>
            <a:gd name="connsiteX31" fmla="*/ 876300 w 876300"/>
            <a:gd name="connsiteY31" fmla="*/ 1066800 h 1428942"/>
            <a:gd name="connsiteX32" fmla="*/ 866775 w 876300"/>
            <a:gd name="connsiteY32" fmla="*/ 933450 h 1428942"/>
            <a:gd name="connsiteX33" fmla="*/ 771525 w 876300"/>
            <a:gd name="connsiteY33" fmla="*/ 942975 h 1428942"/>
            <a:gd name="connsiteX34" fmla="*/ 600075 w 876300"/>
            <a:gd name="connsiteY34" fmla="*/ 923925 h 1428942"/>
            <a:gd name="connsiteX35" fmla="*/ 571500 w 876300"/>
            <a:gd name="connsiteY35" fmla="*/ 904875 h 1428942"/>
            <a:gd name="connsiteX36" fmla="*/ 561975 w 876300"/>
            <a:gd name="connsiteY36" fmla="*/ 866775 h 1428942"/>
            <a:gd name="connsiteX37" fmla="*/ 552450 w 876300"/>
            <a:gd name="connsiteY37" fmla="*/ 838200 h 1428942"/>
            <a:gd name="connsiteX38" fmla="*/ 533400 w 876300"/>
            <a:gd name="connsiteY38" fmla="*/ 723900 h 1428942"/>
            <a:gd name="connsiteX39" fmla="*/ 523875 w 876300"/>
            <a:gd name="connsiteY39" fmla="*/ 695325 h 1428942"/>
            <a:gd name="connsiteX40" fmla="*/ 495300 w 876300"/>
            <a:gd name="connsiteY40" fmla="*/ 685800 h 1428942"/>
            <a:gd name="connsiteX41" fmla="*/ 476250 w 876300"/>
            <a:gd name="connsiteY41" fmla="*/ 657225 h 1428942"/>
            <a:gd name="connsiteX42" fmla="*/ 495300 w 876300"/>
            <a:gd name="connsiteY42" fmla="*/ 485775 h 1428942"/>
            <a:gd name="connsiteX43" fmla="*/ 476250 w 876300"/>
            <a:gd name="connsiteY43" fmla="*/ 419100 h 1428942"/>
            <a:gd name="connsiteX44" fmla="*/ 457200 w 876300"/>
            <a:gd name="connsiteY44" fmla="*/ 390525 h 1428942"/>
            <a:gd name="connsiteX45" fmla="*/ 447675 w 876300"/>
            <a:gd name="connsiteY45" fmla="*/ 361950 h 1428942"/>
            <a:gd name="connsiteX46" fmla="*/ 400050 w 876300"/>
            <a:gd name="connsiteY46" fmla="*/ 304800 h 1428942"/>
            <a:gd name="connsiteX47" fmla="*/ 390525 w 876300"/>
            <a:gd name="connsiteY47" fmla="*/ 276225 h 1428942"/>
            <a:gd name="connsiteX48" fmla="*/ 371475 w 876300"/>
            <a:gd name="connsiteY48" fmla="*/ 247650 h 1428942"/>
            <a:gd name="connsiteX49" fmla="*/ 352425 w 876300"/>
            <a:gd name="connsiteY49" fmla="*/ 190500 h 1428942"/>
            <a:gd name="connsiteX50" fmla="*/ 361950 w 876300"/>
            <a:gd name="connsiteY50" fmla="*/ 114300 h 1428942"/>
            <a:gd name="connsiteX51" fmla="*/ 381000 w 876300"/>
            <a:gd name="connsiteY51" fmla="*/ 47625 h 1428942"/>
            <a:gd name="connsiteX52" fmla="*/ 371475 w 876300"/>
            <a:gd name="connsiteY52" fmla="*/ 19050 h 1428942"/>
            <a:gd name="connsiteX53" fmla="*/ 295275 w 876300"/>
            <a:gd name="connsiteY53" fmla="*/ 0 h 14289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Lst>
          <a:rect l="l" t="t" r="r" b="b"/>
          <a:pathLst>
            <a:path w="876300" h="1428942">
              <a:moveTo>
                <a:pt x="295275" y="0"/>
              </a:moveTo>
              <a:lnTo>
                <a:pt x="295275" y="0"/>
              </a:lnTo>
              <a:cubicBezTo>
                <a:pt x="282575" y="25400"/>
                <a:pt x="270773" y="51269"/>
                <a:pt x="257175" y="76200"/>
              </a:cubicBezTo>
              <a:cubicBezTo>
                <a:pt x="225522" y="134231"/>
                <a:pt x="247914" y="75407"/>
                <a:pt x="228600" y="133350"/>
              </a:cubicBezTo>
              <a:cubicBezTo>
                <a:pt x="225425" y="174625"/>
                <a:pt x="224210" y="216098"/>
                <a:pt x="219075" y="257175"/>
              </a:cubicBezTo>
              <a:cubicBezTo>
                <a:pt x="217830" y="267138"/>
                <a:pt x="211985" y="276010"/>
                <a:pt x="209550" y="285750"/>
              </a:cubicBezTo>
              <a:cubicBezTo>
                <a:pt x="205623" y="301456"/>
                <a:pt x="205709" y="318216"/>
                <a:pt x="200025" y="333375"/>
              </a:cubicBezTo>
              <a:cubicBezTo>
                <a:pt x="196005" y="344094"/>
                <a:pt x="187325" y="352425"/>
                <a:pt x="180975" y="361950"/>
              </a:cubicBezTo>
              <a:cubicBezTo>
                <a:pt x="177800" y="390525"/>
                <a:pt x="171450" y="418924"/>
                <a:pt x="171450" y="447675"/>
              </a:cubicBezTo>
              <a:cubicBezTo>
                <a:pt x="171450" y="497768"/>
                <a:pt x="192917" y="606643"/>
                <a:pt x="171450" y="666750"/>
              </a:cubicBezTo>
              <a:cubicBezTo>
                <a:pt x="163749" y="688311"/>
                <a:pt x="146050" y="704850"/>
                <a:pt x="133350" y="723900"/>
              </a:cubicBezTo>
              <a:cubicBezTo>
                <a:pt x="106828" y="763683"/>
                <a:pt x="122395" y="744380"/>
                <a:pt x="85725" y="781050"/>
              </a:cubicBezTo>
              <a:cubicBezTo>
                <a:pt x="64860" y="843646"/>
                <a:pt x="60289" y="823265"/>
                <a:pt x="76200" y="876300"/>
              </a:cubicBezTo>
              <a:cubicBezTo>
                <a:pt x="81970" y="895534"/>
                <a:pt x="95250" y="933450"/>
                <a:pt x="95250" y="933450"/>
              </a:cubicBezTo>
              <a:cubicBezTo>
                <a:pt x="92075" y="949325"/>
                <a:pt x="89652" y="965369"/>
                <a:pt x="85725" y="981075"/>
              </a:cubicBezTo>
              <a:cubicBezTo>
                <a:pt x="83290" y="990815"/>
                <a:pt x="78635" y="999910"/>
                <a:pt x="76200" y="1009650"/>
              </a:cubicBezTo>
              <a:cubicBezTo>
                <a:pt x="65748" y="1051456"/>
                <a:pt x="68059" y="1073557"/>
                <a:pt x="47625" y="1114425"/>
              </a:cubicBezTo>
              <a:cubicBezTo>
                <a:pt x="41275" y="1127125"/>
                <a:pt x="33848" y="1139342"/>
                <a:pt x="28575" y="1152525"/>
              </a:cubicBezTo>
              <a:cubicBezTo>
                <a:pt x="9239" y="1200864"/>
                <a:pt x="9566" y="1209471"/>
                <a:pt x="0" y="1257300"/>
              </a:cubicBezTo>
              <a:cubicBezTo>
                <a:pt x="6350" y="1266825"/>
                <a:pt x="10435" y="1278337"/>
                <a:pt x="19050" y="1285875"/>
              </a:cubicBezTo>
              <a:cubicBezTo>
                <a:pt x="36280" y="1300952"/>
                <a:pt x="53749" y="1319485"/>
                <a:pt x="76200" y="1323975"/>
              </a:cubicBezTo>
              <a:cubicBezTo>
                <a:pt x="127583" y="1334252"/>
                <a:pt x="133115" y="1336274"/>
                <a:pt x="190500" y="1343025"/>
              </a:cubicBezTo>
              <a:cubicBezTo>
                <a:pt x="255242" y="1350642"/>
                <a:pt x="336088" y="1356745"/>
                <a:pt x="400050" y="1362075"/>
              </a:cubicBezTo>
              <a:cubicBezTo>
                <a:pt x="419100" y="1368425"/>
                <a:pt x="440492" y="1369986"/>
                <a:pt x="457200" y="1381125"/>
              </a:cubicBezTo>
              <a:cubicBezTo>
                <a:pt x="466725" y="1387475"/>
                <a:pt x="474714" y="1397225"/>
                <a:pt x="485775" y="1400175"/>
              </a:cubicBezTo>
              <a:cubicBezTo>
                <a:pt x="523096" y="1410127"/>
                <a:pt x="600075" y="1419225"/>
                <a:pt x="600075" y="1419225"/>
              </a:cubicBezTo>
              <a:cubicBezTo>
                <a:pt x="609600" y="1422400"/>
                <a:pt x="618610" y="1428750"/>
                <a:pt x="628650" y="1428750"/>
              </a:cubicBezTo>
              <a:cubicBezTo>
                <a:pt x="692229" y="1428750"/>
                <a:pt x="756694" y="1431121"/>
                <a:pt x="819150" y="1419225"/>
              </a:cubicBezTo>
              <a:cubicBezTo>
                <a:pt x="829013" y="1417346"/>
                <a:pt x="826497" y="1400451"/>
                <a:pt x="828675" y="1390650"/>
              </a:cubicBezTo>
              <a:cubicBezTo>
                <a:pt x="844337" y="1320172"/>
                <a:pt x="833968" y="1330316"/>
                <a:pt x="847725" y="1247775"/>
              </a:cubicBezTo>
              <a:cubicBezTo>
                <a:pt x="849376" y="1237871"/>
                <a:pt x="854075" y="1228725"/>
                <a:pt x="857250" y="1219200"/>
              </a:cubicBezTo>
              <a:cubicBezTo>
                <a:pt x="861467" y="1189679"/>
                <a:pt x="876300" y="1090809"/>
                <a:pt x="876300" y="1066800"/>
              </a:cubicBezTo>
              <a:cubicBezTo>
                <a:pt x="876300" y="1022237"/>
                <a:pt x="869950" y="977900"/>
                <a:pt x="866775" y="933450"/>
              </a:cubicBezTo>
              <a:cubicBezTo>
                <a:pt x="835025" y="936625"/>
                <a:pt x="803433" y="942975"/>
                <a:pt x="771525" y="942975"/>
              </a:cubicBezTo>
              <a:cubicBezTo>
                <a:pt x="704752" y="942975"/>
                <a:pt x="661207" y="934114"/>
                <a:pt x="600075" y="923925"/>
              </a:cubicBezTo>
              <a:cubicBezTo>
                <a:pt x="590550" y="917575"/>
                <a:pt x="577850" y="914400"/>
                <a:pt x="571500" y="904875"/>
              </a:cubicBezTo>
              <a:cubicBezTo>
                <a:pt x="564238" y="893983"/>
                <a:pt x="565571" y="879362"/>
                <a:pt x="561975" y="866775"/>
              </a:cubicBezTo>
              <a:cubicBezTo>
                <a:pt x="559217" y="857121"/>
                <a:pt x="555625" y="847725"/>
                <a:pt x="552450" y="838200"/>
              </a:cubicBezTo>
              <a:cubicBezTo>
                <a:pt x="547074" y="800566"/>
                <a:pt x="542685" y="761041"/>
                <a:pt x="533400" y="723900"/>
              </a:cubicBezTo>
              <a:cubicBezTo>
                <a:pt x="530965" y="714160"/>
                <a:pt x="530975" y="702425"/>
                <a:pt x="523875" y="695325"/>
              </a:cubicBezTo>
              <a:cubicBezTo>
                <a:pt x="516775" y="688225"/>
                <a:pt x="504825" y="688975"/>
                <a:pt x="495300" y="685800"/>
              </a:cubicBezTo>
              <a:cubicBezTo>
                <a:pt x="488950" y="676275"/>
                <a:pt x="476885" y="668655"/>
                <a:pt x="476250" y="657225"/>
              </a:cubicBezTo>
              <a:cubicBezTo>
                <a:pt x="470426" y="552384"/>
                <a:pt x="474050" y="549524"/>
                <a:pt x="495300" y="485775"/>
              </a:cubicBezTo>
              <a:cubicBezTo>
                <a:pt x="492248" y="473568"/>
                <a:pt x="483082" y="432765"/>
                <a:pt x="476250" y="419100"/>
              </a:cubicBezTo>
              <a:cubicBezTo>
                <a:pt x="471130" y="408861"/>
                <a:pt x="462320" y="400764"/>
                <a:pt x="457200" y="390525"/>
              </a:cubicBezTo>
              <a:cubicBezTo>
                <a:pt x="452710" y="381545"/>
                <a:pt x="453244" y="370304"/>
                <a:pt x="447675" y="361950"/>
              </a:cubicBezTo>
              <a:cubicBezTo>
                <a:pt x="405544" y="298753"/>
                <a:pt x="431213" y="367126"/>
                <a:pt x="400050" y="304800"/>
              </a:cubicBezTo>
              <a:cubicBezTo>
                <a:pt x="395560" y="295820"/>
                <a:pt x="395015" y="285205"/>
                <a:pt x="390525" y="276225"/>
              </a:cubicBezTo>
              <a:cubicBezTo>
                <a:pt x="385405" y="265986"/>
                <a:pt x="376124" y="258111"/>
                <a:pt x="371475" y="247650"/>
              </a:cubicBezTo>
              <a:cubicBezTo>
                <a:pt x="363320" y="229300"/>
                <a:pt x="352425" y="190500"/>
                <a:pt x="352425" y="190500"/>
              </a:cubicBezTo>
              <a:cubicBezTo>
                <a:pt x="355600" y="165100"/>
                <a:pt x="357742" y="139549"/>
                <a:pt x="361950" y="114300"/>
              </a:cubicBezTo>
              <a:cubicBezTo>
                <a:pt x="365937" y="90380"/>
                <a:pt x="373451" y="70273"/>
                <a:pt x="381000" y="47625"/>
              </a:cubicBezTo>
              <a:cubicBezTo>
                <a:pt x="377825" y="38100"/>
                <a:pt x="379645" y="24886"/>
                <a:pt x="371475" y="19050"/>
              </a:cubicBezTo>
              <a:cubicBezTo>
                <a:pt x="341994" y="-2008"/>
                <a:pt x="307975" y="3175"/>
                <a:pt x="295275" y="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237794</xdr:colOff>
      <xdr:row>112</xdr:row>
      <xdr:rowOff>111872</xdr:rowOff>
    </xdr:from>
    <xdr:to>
      <xdr:col>6</xdr:col>
      <xdr:colOff>448660</xdr:colOff>
      <xdr:row>118</xdr:row>
      <xdr:rowOff>43516</xdr:rowOff>
    </xdr:to>
    <xdr:sp macro="" textlink="">
      <xdr:nvSpPr>
        <xdr:cNvPr id="12" name="Montana"/>
        <xdr:cNvSpPr/>
      </xdr:nvSpPr>
      <xdr:spPr>
        <a:xfrm>
          <a:off x="2180894" y="13789772"/>
          <a:ext cx="1430066" cy="922244"/>
        </a:xfrm>
        <a:custGeom>
          <a:avLst/>
          <a:gdLst>
            <a:gd name="connsiteX0" fmla="*/ 28575 w 1496181"/>
            <a:gd name="connsiteY0" fmla="*/ 0 h 952500"/>
            <a:gd name="connsiteX1" fmla="*/ 28575 w 1496181"/>
            <a:gd name="connsiteY1" fmla="*/ 0 h 952500"/>
            <a:gd name="connsiteX2" fmla="*/ 9525 w 1496181"/>
            <a:gd name="connsiteY2" fmla="*/ 85725 h 952500"/>
            <a:gd name="connsiteX3" fmla="*/ 0 w 1496181"/>
            <a:gd name="connsiteY3" fmla="*/ 114300 h 952500"/>
            <a:gd name="connsiteX4" fmla="*/ 9525 w 1496181"/>
            <a:gd name="connsiteY4" fmla="*/ 209550 h 952500"/>
            <a:gd name="connsiteX5" fmla="*/ 57150 w 1496181"/>
            <a:gd name="connsiteY5" fmla="*/ 295275 h 952500"/>
            <a:gd name="connsiteX6" fmla="*/ 104775 w 1496181"/>
            <a:gd name="connsiteY6" fmla="*/ 381000 h 952500"/>
            <a:gd name="connsiteX7" fmla="*/ 123825 w 1496181"/>
            <a:gd name="connsiteY7" fmla="*/ 438150 h 952500"/>
            <a:gd name="connsiteX8" fmla="*/ 123825 w 1496181"/>
            <a:gd name="connsiteY8" fmla="*/ 676275 h 952500"/>
            <a:gd name="connsiteX9" fmla="*/ 152400 w 1496181"/>
            <a:gd name="connsiteY9" fmla="*/ 685800 h 952500"/>
            <a:gd name="connsiteX10" fmla="*/ 171450 w 1496181"/>
            <a:gd name="connsiteY10" fmla="*/ 781050 h 952500"/>
            <a:gd name="connsiteX11" fmla="*/ 190500 w 1496181"/>
            <a:gd name="connsiteY11" fmla="*/ 838200 h 952500"/>
            <a:gd name="connsiteX12" fmla="*/ 219075 w 1496181"/>
            <a:gd name="connsiteY12" fmla="*/ 866775 h 952500"/>
            <a:gd name="connsiteX13" fmla="*/ 257175 w 1496181"/>
            <a:gd name="connsiteY13" fmla="*/ 904875 h 952500"/>
            <a:gd name="connsiteX14" fmla="*/ 342900 w 1496181"/>
            <a:gd name="connsiteY14" fmla="*/ 952500 h 952500"/>
            <a:gd name="connsiteX15" fmla="*/ 381000 w 1496181"/>
            <a:gd name="connsiteY15" fmla="*/ 942975 h 952500"/>
            <a:gd name="connsiteX16" fmla="*/ 533400 w 1496181"/>
            <a:gd name="connsiteY16" fmla="*/ 933450 h 952500"/>
            <a:gd name="connsiteX17" fmla="*/ 542925 w 1496181"/>
            <a:gd name="connsiteY17" fmla="*/ 838200 h 952500"/>
            <a:gd name="connsiteX18" fmla="*/ 628650 w 1496181"/>
            <a:gd name="connsiteY18" fmla="*/ 866775 h 952500"/>
            <a:gd name="connsiteX19" fmla="*/ 762000 w 1496181"/>
            <a:gd name="connsiteY19" fmla="*/ 885825 h 952500"/>
            <a:gd name="connsiteX20" fmla="*/ 828675 w 1496181"/>
            <a:gd name="connsiteY20" fmla="*/ 895350 h 952500"/>
            <a:gd name="connsiteX21" fmla="*/ 866775 w 1496181"/>
            <a:gd name="connsiteY21" fmla="*/ 904875 h 952500"/>
            <a:gd name="connsiteX22" fmla="*/ 1009650 w 1496181"/>
            <a:gd name="connsiteY22" fmla="*/ 914400 h 952500"/>
            <a:gd name="connsiteX23" fmla="*/ 1057275 w 1496181"/>
            <a:gd name="connsiteY23" fmla="*/ 923925 h 952500"/>
            <a:gd name="connsiteX24" fmla="*/ 1228725 w 1496181"/>
            <a:gd name="connsiteY24" fmla="*/ 933450 h 952500"/>
            <a:gd name="connsiteX25" fmla="*/ 1304925 w 1496181"/>
            <a:gd name="connsiteY25" fmla="*/ 952500 h 952500"/>
            <a:gd name="connsiteX26" fmla="*/ 1438275 w 1496181"/>
            <a:gd name="connsiteY26" fmla="*/ 942975 h 952500"/>
            <a:gd name="connsiteX27" fmla="*/ 1447800 w 1496181"/>
            <a:gd name="connsiteY27" fmla="*/ 895350 h 952500"/>
            <a:gd name="connsiteX28" fmla="*/ 1466850 w 1496181"/>
            <a:gd name="connsiteY28" fmla="*/ 638175 h 952500"/>
            <a:gd name="connsiteX29" fmla="*/ 1485900 w 1496181"/>
            <a:gd name="connsiteY29" fmla="*/ 342900 h 952500"/>
            <a:gd name="connsiteX30" fmla="*/ 1476375 w 1496181"/>
            <a:gd name="connsiteY30" fmla="*/ 209550 h 952500"/>
            <a:gd name="connsiteX31" fmla="*/ 1190625 w 1496181"/>
            <a:gd name="connsiteY31" fmla="*/ 200025 h 952500"/>
            <a:gd name="connsiteX32" fmla="*/ 1152525 w 1496181"/>
            <a:gd name="connsiteY32" fmla="*/ 190500 h 952500"/>
            <a:gd name="connsiteX33" fmla="*/ 1047750 w 1496181"/>
            <a:gd name="connsiteY33" fmla="*/ 161925 h 952500"/>
            <a:gd name="connsiteX34" fmla="*/ 742950 w 1496181"/>
            <a:gd name="connsiteY34" fmla="*/ 142875 h 952500"/>
            <a:gd name="connsiteX35" fmla="*/ 676275 w 1496181"/>
            <a:gd name="connsiteY35" fmla="*/ 133350 h 952500"/>
            <a:gd name="connsiteX36" fmla="*/ 581025 w 1496181"/>
            <a:gd name="connsiteY36" fmla="*/ 114300 h 952500"/>
            <a:gd name="connsiteX37" fmla="*/ 438150 w 1496181"/>
            <a:gd name="connsiteY37" fmla="*/ 95250 h 952500"/>
            <a:gd name="connsiteX38" fmla="*/ 361950 w 1496181"/>
            <a:gd name="connsiteY38" fmla="*/ 76200 h 952500"/>
            <a:gd name="connsiteX39" fmla="*/ 323850 w 1496181"/>
            <a:gd name="connsiteY39" fmla="*/ 66675 h 952500"/>
            <a:gd name="connsiteX40" fmla="*/ 219075 w 1496181"/>
            <a:gd name="connsiteY40" fmla="*/ 38100 h 952500"/>
            <a:gd name="connsiteX41" fmla="*/ 66675 w 1496181"/>
            <a:gd name="connsiteY41" fmla="*/ 28575 h 952500"/>
            <a:gd name="connsiteX42" fmla="*/ 28575 w 1496181"/>
            <a:gd name="connsiteY42" fmla="*/ 0 h 952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1496181" h="952500">
              <a:moveTo>
                <a:pt x="28575" y="0"/>
              </a:moveTo>
              <a:lnTo>
                <a:pt x="28575" y="0"/>
              </a:lnTo>
              <a:cubicBezTo>
                <a:pt x="22225" y="28575"/>
                <a:pt x="16625" y="57327"/>
                <a:pt x="9525" y="85725"/>
              </a:cubicBezTo>
              <a:cubicBezTo>
                <a:pt x="7090" y="95465"/>
                <a:pt x="0" y="104260"/>
                <a:pt x="0" y="114300"/>
              </a:cubicBezTo>
              <a:cubicBezTo>
                <a:pt x="0" y="146208"/>
                <a:pt x="4673" y="178013"/>
                <a:pt x="9525" y="209550"/>
              </a:cubicBezTo>
              <a:cubicBezTo>
                <a:pt x="17732" y="262897"/>
                <a:pt x="32996" y="222812"/>
                <a:pt x="57150" y="295275"/>
              </a:cubicBezTo>
              <a:cubicBezTo>
                <a:pt x="73915" y="345570"/>
                <a:pt x="61106" y="315496"/>
                <a:pt x="104775" y="381000"/>
              </a:cubicBezTo>
              <a:cubicBezTo>
                <a:pt x="115914" y="397708"/>
                <a:pt x="123825" y="438150"/>
                <a:pt x="123825" y="438150"/>
              </a:cubicBezTo>
              <a:cubicBezTo>
                <a:pt x="119910" y="492961"/>
                <a:pt x="103884" y="616453"/>
                <a:pt x="123825" y="676275"/>
              </a:cubicBezTo>
              <a:cubicBezTo>
                <a:pt x="127000" y="685800"/>
                <a:pt x="142875" y="682625"/>
                <a:pt x="152400" y="685800"/>
              </a:cubicBezTo>
              <a:cubicBezTo>
                <a:pt x="178814" y="765042"/>
                <a:pt x="138615" y="638766"/>
                <a:pt x="171450" y="781050"/>
              </a:cubicBezTo>
              <a:cubicBezTo>
                <a:pt x="175965" y="800616"/>
                <a:pt x="184150" y="819150"/>
                <a:pt x="190500" y="838200"/>
              </a:cubicBezTo>
              <a:cubicBezTo>
                <a:pt x="194760" y="850979"/>
                <a:pt x="209550" y="857250"/>
                <a:pt x="219075" y="866775"/>
              </a:cubicBezTo>
              <a:cubicBezTo>
                <a:pt x="235239" y="915266"/>
                <a:pt x="215611" y="881784"/>
                <a:pt x="257175" y="904875"/>
              </a:cubicBezTo>
              <a:cubicBezTo>
                <a:pt x="355431" y="959462"/>
                <a:pt x="278242" y="930947"/>
                <a:pt x="342900" y="952500"/>
              </a:cubicBezTo>
              <a:cubicBezTo>
                <a:pt x="355600" y="949325"/>
                <a:pt x="367974" y="944278"/>
                <a:pt x="381000" y="942975"/>
              </a:cubicBezTo>
              <a:cubicBezTo>
                <a:pt x="431647" y="937910"/>
                <a:pt x="490667" y="961101"/>
                <a:pt x="533400" y="933450"/>
              </a:cubicBezTo>
              <a:cubicBezTo>
                <a:pt x="560189" y="916116"/>
                <a:pt x="539750" y="869950"/>
                <a:pt x="542925" y="838200"/>
              </a:cubicBezTo>
              <a:cubicBezTo>
                <a:pt x="590467" y="869895"/>
                <a:pt x="555319" y="852109"/>
                <a:pt x="628650" y="866775"/>
              </a:cubicBezTo>
              <a:cubicBezTo>
                <a:pt x="749151" y="890875"/>
                <a:pt x="528328" y="858334"/>
                <a:pt x="762000" y="885825"/>
              </a:cubicBezTo>
              <a:cubicBezTo>
                <a:pt x="784297" y="888448"/>
                <a:pt x="806586" y="891334"/>
                <a:pt x="828675" y="895350"/>
              </a:cubicBezTo>
              <a:cubicBezTo>
                <a:pt x="841555" y="897692"/>
                <a:pt x="853756" y="903505"/>
                <a:pt x="866775" y="904875"/>
              </a:cubicBezTo>
              <a:cubicBezTo>
                <a:pt x="914243" y="909872"/>
                <a:pt x="962025" y="911225"/>
                <a:pt x="1009650" y="914400"/>
              </a:cubicBezTo>
              <a:cubicBezTo>
                <a:pt x="1025525" y="917575"/>
                <a:pt x="1041146" y="922523"/>
                <a:pt x="1057275" y="923925"/>
              </a:cubicBezTo>
              <a:cubicBezTo>
                <a:pt x="1114298" y="928884"/>
                <a:pt x="1171702" y="928491"/>
                <a:pt x="1228725" y="933450"/>
              </a:cubicBezTo>
              <a:cubicBezTo>
                <a:pt x="1259827" y="936154"/>
                <a:pt x="1277345" y="943307"/>
                <a:pt x="1304925" y="952500"/>
              </a:cubicBezTo>
              <a:lnTo>
                <a:pt x="1438275" y="942975"/>
              </a:lnTo>
              <a:cubicBezTo>
                <a:pt x="1453306" y="936962"/>
                <a:pt x="1446289" y="911469"/>
                <a:pt x="1447800" y="895350"/>
              </a:cubicBezTo>
              <a:cubicBezTo>
                <a:pt x="1455824" y="809765"/>
                <a:pt x="1463116" y="724054"/>
                <a:pt x="1466850" y="638175"/>
              </a:cubicBezTo>
              <a:cubicBezTo>
                <a:pt x="1477487" y="393526"/>
                <a:pt x="1467309" y="491630"/>
                <a:pt x="1485900" y="342900"/>
              </a:cubicBezTo>
              <a:cubicBezTo>
                <a:pt x="1482725" y="298450"/>
                <a:pt x="1516489" y="228960"/>
                <a:pt x="1476375" y="209550"/>
              </a:cubicBezTo>
              <a:cubicBezTo>
                <a:pt x="1390587" y="168040"/>
                <a:pt x="1285763" y="205621"/>
                <a:pt x="1190625" y="200025"/>
              </a:cubicBezTo>
              <a:cubicBezTo>
                <a:pt x="1177557" y="199256"/>
                <a:pt x="1165064" y="194262"/>
                <a:pt x="1152525" y="190500"/>
              </a:cubicBezTo>
              <a:cubicBezTo>
                <a:pt x="1098913" y="174416"/>
                <a:pt x="1099831" y="168869"/>
                <a:pt x="1047750" y="161925"/>
              </a:cubicBezTo>
              <a:cubicBezTo>
                <a:pt x="945445" y="148284"/>
                <a:pt x="847373" y="147622"/>
                <a:pt x="742950" y="142875"/>
              </a:cubicBezTo>
              <a:cubicBezTo>
                <a:pt x="720725" y="139700"/>
                <a:pt x="698364" y="137366"/>
                <a:pt x="676275" y="133350"/>
              </a:cubicBezTo>
              <a:cubicBezTo>
                <a:pt x="572163" y="114421"/>
                <a:pt x="720833" y="132941"/>
                <a:pt x="581025" y="114300"/>
              </a:cubicBezTo>
              <a:cubicBezTo>
                <a:pt x="522185" y="106455"/>
                <a:pt x="492707" y="106941"/>
                <a:pt x="438150" y="95250"/>
              </a:cubicBezTo>
              <a:cubicBezTo>
                <a:pt x="412549" y="89764"/>
                <a:pt x="387350" y="82550"/>
                <a:pt x="361950" y="76200"/>
              </a:cubicBezTo>
              <a:cubicBezTo>
                <a:pt x="349250" y="73025"/>
                <a:pt x="336269" y="70815"/>
                <a:pt x="323850" y="66675"/>
              </a:cubicBezTo>
              <a:cubicBezTo>
                <a:pt x="288079" y="54751"/>
                <a:pt x="256772" y="41690"/>
                <a:pt x="219075" y="38100"/>
              </a:cubicBezTo>
              <a:cubicBezTo>
                <a:pt x="168405" y="33274"/>
                <a:pt x="117475" y="31750"/>
                <a:pt x="66675" y="28575"/>
              </a:cubicBezTo>
              <a:lnTo>
                <a:pt x="28575" y="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37582</xdr:colOff>
      <xdr:row>117</xdr:row>
      <xdr:rowOff>127934</xdr:rowOff>
    </xdr:from>
    <xdr:to>
      <xdr:col>6</xdr:col>
      <xdr:colOff>384465</xdr:colOff>
      <xdr:row>122</xdr:row>
      <xdr:rowOff>86846</xdr:rowOff>
    </xdr:to>
    <xdr:sp macro="" textlink="">
      <xdr:nvSpPr>
        <xdr:cNvPr id="13" name="Wyoming"/>
        <xdr:cNvSpPr/>
      </xdr:nvSpPr>
      <xdr:spPr>
        <a:xfrm>
          <a:off x="2590282" y="14631334"/>
          <a:ext cx="956483" cy="784412"/>
        </a:xfrm>
        <a:custGeom>
          <a:avLst/>
          <a:gdLst>
            <a:gd name="connsiteX0" fmla="*/ 124012 w 1022598"/>
            <a:gd name="connsiteY0" fmla="*/ 0 h 809625"/>
            <a:gd name="connsiteX1" fmla="*/ 124012 w 1022598"/>
            <a:gd name="connsiteY1" fmla="*/ 0 h 809625"/>
            <a:gd name="connsiteX2" fmla="*/ 95437 w 1022598"/>
            <a:gd name="connsiteY2" fmla="*/ 95250 h 809625"/>
            <a:gd name="connsiteX3" fmla="*/ 85912 w 1022598"/>
            <a:gd name="connsiteY3" fmla="*/ 123825 h 809625"/>
            <a:gd name="connsiteX4" fmla="*/ 76387 w 1022598"/>
            <a:gd name="connsiteY4" fmla="*/ 180975 h 809625"/>
            <a:gd name="connsiteX5" fmla="*/ 57337 w 1022598"/>
            <a:gd name="connsiteY5" fmla="*/ 390525 h 809625"/>
            <a:gd name="connsiteX6" fmla="*/ 47812 w 1022598"/>
            <a:gd name="connsiteY6" fmla="*/ 466725 h 809625"/>
            <a:gd name="connsiteX7" fmla="*/ 28762 w 1022598"/>
            <a:gd name="connsiteY7" fmla="*/ 542925 h 809625"/>
            <a:gd name="connsiteX8" fmla="*/ 19237 w 1022598"/>
            <a:gd name="connsiteY8" fmla="*/ 581025 h 809625"/>
            <a:gd name="connsiteX9" fmla="*/ 9712 w 1022598"/>
            <a:gd name="connsiteY9" fmla="*/ 685800 h 809625"/>
            <a:gd name="connsiteX10" fmla="*/ 187 w 1022598"/>
            <a:gd name="connsiteY10" fmla="*/ 714375 h 809625"/>
            <a:gd name="connsiteX11" fmla="*/ 19237 w 1022598"/>
            <a:gd name="connsiteY11" fmla="*/ 742950 h 809625"/>
            <a:gd name="connsiteX12" fmla="*/ 76387 w 1022598"/>
            <a:gd name="connsiteY12" fmla="*/ 762000 h 809625"/>
            <a:gd name="connsiteX13" fmla="*/ 143062 w 1022598"/>
            <a:gd name="connsiteY13" fmla="*/ 781050 h 809625"/>
            <a:gd name="connsiteX14" fmla="*/ 609787 w 1022598"/>
            <a:gd name="connsiteY14" fmla="*/ 790575 h 809625"/>
            <a:gd name="connsiteX15" fmla="*/ 676462 w 1022598"/>
            <a:gd name="connsiteY15" fmla="*/ 809625 h 809625"/>
            <a:gd name="connsiteX16" fmla="*/ 762187 w 1022598"/>
            <a:gd name="connsiteY16" fmla="*/ 790575 h 809625"/>
            <a:gd name="connsiteX17" fmla="*/ 838387 w 1022598"/>
            <a:gd name="connsiteY17" fmla="*/ 781050 h 809625"/>
            <a:gd name="connsiteX18" fmla="*/ 952687 w 1022598"/>
            <a:gd name="connsiteY18" fmla="*/ 790575 h 809625"/>
            <a:gd name="connsiteX19" fmla="*/ 981262 w 1022598"/>
            <a:gd name="connsiteY19" fmla="*/ 800100 h 809625"/>
            <a:gd name="connsiteX20" fmla="*/ 1000312 w 1022598"/>
            <a:gd name="connsiteY20" fmla="*/ 752475 h 809625"/>
            <a:gd name="connsiteX21" fmla="*/ 1019362 w 1022598"/>
            <a:gd name="connsiteY21" fmla="*/ 180975 h 809625"/>
            <a:gd name="connsiteX22" fmla="*/ 1009837 w 1022598"/>
            <a:gd name="connsiteY22" fmla="*/ 95250 h 809625"/>
            <a:gd name="connsiteX23" fmla="*/ 914587 w 1022598"/>
            <a:gd name="connsiteY23" fmla="*/ 85725 h 809625"/>
            <a:gd name="connsiteX24" fmla="*/ 876487 w 1022598"/>
            <a:gd name="connsiteY24" fmla="*/ 76200 h 809625"/>
            <a:gd name="connsiteX25" fmla="*/ 600262 w 1022598"/>
            <a:gd name="connsiteY25" fmla="*/ 57150 h 809625"/>
            <a:gd name="connsiteX26" fmla="*/ 343087 w 1022598"/>
            <a:gd name="connsiteY26" fmla="*/ 38100 h 809625"/>
            <a:gd name="connsiteX27" fmla="*/ 190687 w 1022598"/>
            <a:gd name="connsiteY27" fmla="*/ 19050 h 809625"/>
            <a:gd name="connsiteX28" fmla="*/ 124012 w 1022598"/>
            <a:gd name="connsiteY28" fmla="*/ 0 h 8096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022598" h="809625">
              <a:moveTo>
                <a:pt x="124012" y="0"/>
              </a:moveTo>
              <a:lnTo>
                <a:pt x="124012" y="0"/>
              </a:lnTo>
              <a:cubicBezTo>
                <a:pt x="114487" y="31750"/>
                <a:pt x="105185" y="63568"/>
                <a:pt x="95437" y="95250"/>
              </a:cubicBezTo>
              <a:cubicBezTo>
                <a:pt x="92484" y="104846"/>
                <a:pt x="88090" y="114024"/>
                <a:pt x="85912" y="123825"/>
              </a:cubicBezTo>
              <a:cubicBezTo>
                <a:pt x="81722" y="142678"/>
                <a:pt x="79562" y="161925"/>
                <a:pt x="76387" y="180975"/>
              </a:cubicBezTo>
              <a:cubicBezTo>
                <a:pt x="66912" y="304148"/>
                <a:pt x="69867" y="284018"/>
                <a:pt x="57337" y="390525"/>
              </a:cubicBezTo>
              <a:cubicBezTo>
                <a:pt x="54346" y="415947"/>
                <a:pt x="51704" y="441425"/>
                <a:pt x="47812" y="466725"/>
              </a:cubicBezTo>
              <a:cubicBezTo>
                <a:pt x="38129" y="529662"/>
                <a:pt x="42283" y="495601"/>
                <a:pt x="28762" y="542925"/>
              </a:cubicBezTo>
              <a:cubicBezTo>
                <a:pt x="25166" y="555512"/>
                <a:pt x="22412" y="568325"/>
                <a:pt x="19237" y="581025"/>
              </a:cubicBezTo>
              <a:cubicBezTo>
                <a:pt x="16062" y="615950"/>
                <a:pt x="14672" y="651083"/>
                <a:pt x="9712" y="685800"/>
              </a:cubicBezTo>
              <a:cubicBezTo>
                <a:pt x="8292" y="695739"/>
                <a:pt x="-1464" y="704471"/>
                <a:pt x="187" y="714375"/>
              </a:cubicBezTo>
              <a:cubicBezTo>
                <a:pt x="2069" y="725667"/>
                <a:pt x="9529" y="736883"/>
                <a:pt x="19237" y="742950"/>
              </a:cubicBezTo>
              <a:cubicBezTo>
                <a:pt x="36265" y="753593"/>
                <a:pt x="57337" y="755650"/>
                <a:pt x="76387" y="762000"/>
              </a:cubicBezTo>
              <a:cubicBezTo>
                <a:pt x="91033" y="766882"/>
                <a:pt x="129575" y="780541"/>
                <a:pt x="143062" y="781050"/>
              </a:cubicBezTo>
              <a:cubicBezTo>
                <a:pt x="298559" y="786918"/>
                <a:pt x="454212" y="787400"/>
                <a:pt x="609787" y="790575"/>
              </a:cubicBezTo>
              <a:cubicBezTo>
                <a:pt x="623262" y="795067"/>
                <a:pt x="664502" y="809625"/>
                <a:pt x="676462" y="809625"/>
              </a:cubicBezTo>
              <a:cubicBezTo>
                <a:pt x="697640" y="809625"/>
                <a:pt x="740146" y="794249"/>
                <a:pt x="762187" y="790575"/>
              </a:cubicBezTo>
              <a:cubicBezTo>
                <a:pt x="787436" y="786367"/>
                <a:pt x="812987" y="784225"/>
                <a:pt x="838387" y="781050"/>
              </a:cubicBezTo>
              <a:cubicBezTo>
                <a:pt x="876487" y="784225"/>
                <a:pt x="914790" y="785522"/>
                <a:pt x="952687" y="790575"/>
              </a:cubicBezTo>
              <a:cubicBezTo>
                <a:pt x="962639" y="791902"/>
                <a:pt x="973422" y="806372"/>
                <a:pt x="981262" y="800100"/>
              </a:cubicBezTo>
              <a:cubicBezTo>
                <a:pt x="994613" y="789419"/>
                <a:pt x="993962" y="768350"/>
                <a:pt x="1000312" y="752475"/>
              </a:cubicBezTo>
              <a:cubicBezTo>
                <a:pt x="1007789" y="580504"/>
                <a:pt x="1019362" y="341972"/>
                <a:pt x="1019362" y="180975"/>
              </a:cubicBezTo>
              <a:cubicBezTo>
                <a:pt x="1019362" y="152224"/>
                <a:pt x="1031111" y="114590"/>
                <a:pt x="1009837" y="95250"/>
              </a:cubicBezTo>
              <a:cubicBezTo>
                <a:pt x="986227" y="73786"/>
                <a:pt x="946337" y="88900"/>
                <a:pt x="914587" y="85725"/>
              </a:cubicBezTo>
              <a:cubicBezTo>
                <a:pt x="901887" y="82550"/>
                <a:pt x="889367" y="78542"/>
                <a:pt x="876487" y="76200"/>
              </a:cubicBezTo>
              <a:cubicBezTo>
                <a:pt x="779420" y="58551"/>
                <a:pt x="711314" y="62198"/>
                <a:pt x="600262" y="57150"/>
              </a:cubicBezTo>
              <a:cubicBezTo>
                <a:pt x="466773" y="34902"/>
                <a:pt x="598681" y="54590"/>
                <a:pt x="343087" y="38100"/>
              </a:cubicBezTo>
              <a:cubicBezTo>
                <a:pt x="268382" y="33280"/>
                <a:pt x="255245" y="29810"/>
                <a:pt x="190687" y="19050"/>
              </a:cubicBezTo>
              <a:cubicBezTo>
                <a:pt x="155377" y="7280"/>
                <a:pt x="135125" y="3175"/>
                <a:pt x="124012" y="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180359</xdr:colOff>
      <xdr:row>120</xdr:row>
      <xdr:rowOff>112806</xdr:rowOff>
    </xdr:from>
    <xdr:to>
      <xdr:col>5</xdr:col>
      <xdr:colOff>299987</xdr:colOff>
      <xdr:row>126</xdr:row>
      <xdr:rowOff>92075</xdr:rowOff>
    </xdr:to>
    <xdr:sp macro="" textlink="">
      <xdr:nvSpPr>
        <xdr:cNvPr id="14" name="Utah"/>
        <xdr:cNvSpPr/>
      </xdr:nvSpPr>
      <xdr:spPr>
        <a:xfrm>
          <a:off x="2123459" y="20216906"/>
          <a:ext cx="729228" cy="969869"/>
        </a:xfrm>
        <a:custGeom>
          <a:avLst/>
          <a:gdLst>
            <a:gd name="connsiteX0" fmla="*/ 152685 w 790860"/>
            <a:gd name="connsiteY0" fmla="*/ 0 h 1000125"/>
            <a:gd name="connsiteX1" fmla="*/ 152685 w 790860"/>
            <a:gd name="connsiteY1" fmla="*/ 0 h 1000125"/>
            <a:gd name="connsiteX2" fmla="*/ 133635 w 790860"/>
            <a:gd name="connsiteY2" fmla="*/ 161925 h 1000125"/>
            <a:gd name="connsiteX3" fmla="*/ 124110 w 790860"/>
            <a:gd name="connsiteY3" fmla="*/ 228600 h 1000125"/>
            <a:gd name="connsiteX4" fmla="*/ 114585 w 790860"/>
            <a:gd name="connsiteY4" fmla="*/ 304800 h 1000125"/>
            <a:gd name="connsiteX5" fmla="*/ 105060 w 790860"/>
            <a:gd name="connsiteY5" fmla="*/ 333375 h 1000125"/>
            <a:gd name="connsiteX6" fmla="*/ 95535 w 790860"/>
            <a:gd name="connsiteY6" fmla="*/ 371475 h 1000125"/>
            <a:gd name="connsiteX7" fmla="*/ 86010 w 790860"/>
            <a:gd name="connsiteY7" fmla="*/ 400050 h 1000125"/>
            <a:gd name="connsiteX8" fmla="*/ 57435 w 790860"/>
            <a:gd name="connsiteY8" fmla="*/ 552450 h 1000125"/>
            <a:gd name="connsiteX9" fmla="*/ 47910 w 790860"/>
            <a:gd name="connsiteY9" fmla="*/ 581025 h 1000125"/>
            <a:gd name="connsiteX10" fmla="*/ 38385 w 790860"/>
            <a:gd name="connsiteY10" fmla="*/ 619125 h 1000125"/>
            <a:gd name="connsiteX11" fmla="*/ 28860 w 790860"/>
            <a:gd name="connsiteY11" fmla="*/ 647700 h 1000125"/>
            <a:gd name="connsiteX12" fmla="*/ 19335 w 790860"/>
            <a:gd name="connsiteY12" fmla="*/ 695325 h 1000125"/>
            <a:gd name="connsiteX13" fmla="*/ 285 w 790860"/>
            <a:gd name="connsiteY13" fmla="*/ 800100 h 1000125"/>
            <a:gd name="connsiteX14" fmla="*/ 9810 w 790860"/>
            <a:gd name="connsiteY14" fmla="*/ 904875 h 1000125"/>
            <a:gd name="connsiteX15" fmla="*/ 95535 w 790860"/>
            <a:gd name="connsiteY15" fmla="*/ 933450 h 1000125"/>
            <a:gd name="connsiteX16" fmla="*/ 124110 w 790860"/>
            <a:gd name="connsiteY16" fmla="*/ 942975 h 1000125"/>
            <a:gd name="connsiteX17" fmla="*/ 238410 w 790860"/>
            <a:gd name="connsiteY17" fmla="*/ 952500 h 1000125"/>
            <a:gd name="connsiteX18" fmla="*/ 381285 w 790860"/>
            <a:gd name="connsiteY18" fmla="*/ 971550 h 1000125"/>
            <a:gd name="connsiteX19" fmla="*/ 590835 w 790860"/>
            <a:gd name="connsiteY19" fmla="*/ 981075 h 1000125"/>
            <a:gd name="connsiteX20" fmla="*/ 628935 w 790860"/>
            <a:gd name="connsiteY20" fmla="*/ 990600 h 1000125"/>
            <a:gd name="connsiteX21" fmla="*/ 657510 w 790860"/>
            <a:gd name="connsiteY21" fmla="*/ 1000125 h 1000125"/>
            <a:gd name="connsiteX22" fmla="*/ 724185 w 790860"/>
            <a:gd name="connsiteY22" fmla="*/ 990600 h 1000125"/>
            <a:gd name="connsiteX23" fmla="*/ 733710 w 790860"/>
            <a:gd name="connsiteY23" fmla="*/ 942975 h 1000125"/>
            <a:gd name="connsiteX24" fmla="*/ 743235 w 790860"/>
            <a:gd name="connsiteY24" fmla="*/ 819150 h 1000125"/>
            <a:gd name="connsiteX25" fmla="*/ 762285 w 790860"/>
            <a:gd name="connsiteY25" fmla="*/ 742950 h 1000125"/>
            <a:gd name="connsiteX26" fmla="*/ 771810 w 790860"/>
            <a:gd name="connsiteY26" fmla="*/ 666750 h 1000125"/>
            <a:gd name="connsiteX27" fmla="*/ 781335 w 790860"/>
            <a:gd name="connsiteY27" fmla="*/ 628650 h 1000125"/>
            <a:gd name="connsiteX28" fmla="*/ 790860 w 790860"/>
            <a:gd name="connsiteY28" fmla="*/ 514350 h 1000125"/>
            <a:gd name="connsiteX29" fmla="*/ 781335 w 790860"/>
            <a:gd name="connsiteY29" fmla="*/ 361950 h 1000125"/>
            <a:gd name="connsiteX30" fmla="*/ 771810 w 790860"/>
            <a:gd name="connsiteY30" fmla="*/ 304800 h 1000125"/>
            <a:gd name="connsiteX31" fmla="*/ 667035 w 790860"/>
            <a:gd name="connsiteY31" fmla="*/ 276225 h 1000125"/>
            <a:gd name="connsiteX32" fmla="*/ 638460 w 790860"/>
            <a:gd name="connsiteY32" fmla="*/ 266700 h 1000125"/>
            <a:gd name="connsiteX33" fmla="*/ 562260 w 790860"/>
            <a:gd name="connsiteY33" fmla="*/ 247650 h 1000125"/>
            <a:gd name="connsiteX34" fmla="*/ 524160 w 790860"/>
            <a:gd name="connsiteY34" fmla="*/ 238125 h 1000125"/>
            <a:gd name="connsiteX35" fmla="*/ 495585 w 790860"/>
            <a:gd name="connsiteY35" fmla="*/ 228600 h 1000125"/>
            <a:gd name="connsiteX36" fmla="*/ 495585 w 790860"/>
            <a:gd name="connsiteY36" fmla="*/ 142875 h 1000125"/>
            <a:gd name="connsiteX37" fmla="*/ 505110 w 790860"/>
            <a:gd name="connsiteY37" fmla="*/ 114300 h 1000125"/>
            <a:gd name="connsiteX38" fmla="*/ 495585 w 790860"/>
            <a:gd name="connsiteY38" fmla="*/ 57150 h 1000125"/>
            <a:gd name="connsiteX39" fmla="*/ 352710 w 790860"/>
            <a:gd name="connsiteY39" fmla="*/ 47625 h 1000125"/>
            <a:gd name="connsiteX40" fmla="*/ 266985 w 790860"/>
            <a:gd name="connsiteY40" fmla="*/ 28575 h 1000125"/>
            <a:gd name="connsiteX41" fmla="*/ 219360 w 790860"/>
            <a:gd name="connsiteY41" fmla="*/ 19050 h 1000125"/>
            <a:gd name="connsiteX42" fmla="*/ 152685 w 790860"/>
            <a:gd name="connsiteY42" fmla="*/ 0 h 10001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790860" h="1000125">
              <a:moveTo>
                <a:pt x="152685" y="0"/>
              </a:moveTo>
              <a:lnTo>
                <a:pt x="152685" y="0"/>
              </a:lnTo>
              <a:cubicBezTo>
                <a:pt x="145234" y="67055"/>
                <a:pt x="142362" y="96469"/>
                <a:pt x="133635" y="161925"/>
              </a:cubicBezTo>
              <a:cubicBezTo>
                <a:pt x="130668" y="184179"/>
                <a:pt x="127077" y="206346"/>
                <a:pt x="124110" y="228600"/>
              </a:cubicBezTo>
              <a:cubicBezTo>
                <a:pt x="120727" y="253973"/>
                <a:pt x="119164" y="279615"/>
                <a:pt x="114585" y="304800"/>
              </a:cubicBezTo>
              <a:cubicBezTo>
                <a:pt x="112789" y="314678"/>
                <a:pt x="107818" y="323721"/>
                <a:pt x="105060" y="333375"/>
              </a:cubicBezTo>
              <a:cubicBezTo>
                <a:pt x="101464" y="345962"/>
                <a:pt x="99131" y="358888"/>
                <a:pt x="95535" y="371475"/>
              </a:cubicBezTo>
              <a:cubicBezTo>
                <a:pt x="92777" y="381129"/>
                <a:pt x="88652" y="390364"/>
                <a:pt x="86010" y="400050"/>
              </a:cubicBezTo>
              <a:cubicBezTo>
                <a:pt x="47530" y="541144"/>
                <a:pt x="83134" y="411103"/>
                <a:pt x="57435" y="552450"/>
              </a:cubicBezTo>
              <a:cubicBezTo>
                <a:pt x="55639" y="562328"/>
                <a:pt x="50668" y="571371"/>
                <a:pt x="47910" y="581025"/>
              </a:cubicBezTo>
              <a:cubicBezTo>
                <a:pt x="44314" y="593612"/>
                <a:pt x="41981" y="606538"/>
                <a:pt x="38385" y="619125"/>
              </a:cubicBezTo>
              <a:cubicBezTo>
                <a:pt x="35627" y="628779"/>
                <a:pt x="31295" y="637960"/>
                <a:pt x="28860" y="647700"/>
              </a:cubicBezTo>
              <a:cubicBezTo>
                <a:pt x="24933" y="663406"/>
                <a:pt x="22847" y="679521"/>
                <a:pt x="19335" y="695325"/>
              </a:cubicBezTo>
              <a:cubicBezTo>
                <a:pt x="1371" y="776163"/>
                <a:pt x="16796" y="684523"/>
                <a:pt x="285" y="800100"/>
              </a:cubicBezTo>
              <a:cubicBezTo>
                <a:pt x="3460" y="835025"/>
                <a:pt x="-6816" y="873998"/>
                <a:pt x="9810" y="904875"/>
              </a:cubicBezTo>
              <a:lnTo>
                <a:pt x="95535" y="933450"/>
              </a:lnTo>
              <a:cubicBezTo>
                <a:pt x="105060" y="936625"/>
                <a:pt x="114104" y="942141"/>
                <a:pt x="124110" y="942975"/>
              </a:cubicBezTo>
              <a:cubicBezTo>
                <a:pt x="162210" y="946150"/>
                <a:pt x="200388" y="948498"/>
                <a:pt x="238410" y="952500"/>
              </a:cubicBezTo>
              <a:cubicBezTo>
                <a:pt x="289514" y="957879"/>
                <a:pt x="329454" y="968095"/>
                <a:pt x="381285" y="971550"/>
              </a:cubicBezTo>
              <a:cubicBezTo>
                <a:pt x="451052" y="976201"/>
                <a:pt x="520985" y="977900"/>
                <a:pt x="590835" y="981075"/>
              </a:cubicBezTo>
              <a:cubicBezTo>
                <a:pt x="603535" y="984250"/>
                <a:pt x="616348" y="987004"/>
                <a:pt x="628935" y="990600"/>
              </a:cubicBezTo>
              <a:cubicBezTo>
                <a:pt x="638589" y="993358"/>
                <a:pt x="647470" y="1000125"/>
                <a:pt x="657510" y="1000125"/>
              </a:cubicBezTo>
              <a:cubicBezTo>
                <a:pt x="679961" y="1000125"/>
                <a:pt x="701960" y="993775"/>
                <a:pt x="724185" y="990600"/>
              </a:cubicBezTo>
              <a:cubicBezTo>
                <a:pt x="727360" y="974725"/>
                <a:pt x="731922" y="959065"/>
                <a:pt x="733710" y="942975"/>
              </a:cubicBezTo>
              <a:cubicBezTo>
                <a:pt x="738282" y="901831"/>
                <a:pt x="737381" y="860131"/>
                <a:pt x="743235" y="819150"/>
              </a:cubicBezTo>
              <a:cubicBezTo>
                <a:pt x="746938" y="793231"/>
                <a:pt x="755935" y="768350"/>
                <a:pt x="762285" y="742950"/>
              </a:cubicBezTo>
              <a:cubicBezTo>
                <a:pt x="768493" y="718117"/>
                <a:pt x="767602" y="691999"/>
                <a:pt x="771810" y="666750"/>
              </a:cubicBezTo>
              <a:cubicBezTo>
                <a:pt x="773962" y="653837"/>
                <a:pt x="778160" y="641350"/>
                <a:pt x="781335" y="628650"/>
              </a:cubicBezTo>
              <a:cubicBezTo>
                <a:pt x="784510" y="590550"/>
                <a:pt x="790860" y="552582"/>
                <a:pt x="790860" y="514350"/>
              </a:cubicBezTo>
              <a:cubicBezTo>
                <a:pt x="790860" y="463451"/>
                <a:pt x="785943" y="412640"/>
                <a:pt x="781335" y="361950"/>
              </a:cubicBezTo>
              <a:cubicBezTo>
                <a:pt x="779587" y="342717"/>
                <a:pt x="784528" y="319334"/>
                <a:pt x="771810" y="304800"/>
              </a:cubicBezTo>
              <a:cubicBezTo>
                <a:pt x="760367" y="291722"/>
                <a:pt x="685118" y="280746"/>
                <a:pt x="667035" y="276225"/>
              </a:cubicBezTo>
              <a:cubicBezTo>
                <a:pt x="657295" y="273790"/>
                <a:pt x="648146" y="269342"/>
                <a:pt x="638460" y="266700"/>
              </a:cubicBezTo>
              <a:cubicBezTo>
                <a:pt x="613201" y="259811"/>
                <a:pt x="587660" y="254000"/>
                <a:pt x="562260" y="247650"/>
              </a:cubicBezTo>
              <a:cubicBezTo>
                <a:pt x="549560" y="244475"/>
                <a:pt x="536579" y="242265"/>
                <a:pt x="524160" y="238125"/>
              </a:cubicBezTo>
              <a:lnTo>
                <a:pt x="495585" y="228600"/>
              </a:lnTo>
              <a:cubicBezTo>
                <a:pt x="465396" y="183317"/>
                <a:pt x="472915" y="210885"/>
                <a:pt x="495585" y="142875"/>
              </a:cubicBezTo>
              <a:lnTo>
                <a:pt x="505110" y="114300"/>
              </a:lnTo>
              <a:cubicBezTo>
                <a:pt x="501935" y="95250"/>
                <a:pt x="513279" y="64891"/>
                <a:pt x="495585" y="57150"/>
              </a:cubicBezTo>
              <a:cubicBezTo>
                <a:pt x="451856" y="38019"/>
                <a:pt x="400204" y="52374"/>
                <a:pt x="352710" y="47625"/>
              </a:cubicBezTo>
              <a:cubicBezTo>
                <a:pt x="326594" y="45013"/>
                <a:pt x="293019" y="34360"/>
                <a:pt x="266985" y="28575"/>
              </a:cubicBezTo>
              <a:cubicBezTo>
                <a:pt x="251181" y="25063"/>
                <a:pt x="235066" y="22977"/>
                <a:pt x="219360" y="19050"/>
              </a:cubicBezTo>
              <a:cubicBezTo>
                <a:pt x="173228" y="7517"/>
                <a:pt x="163798" y="3175"/>
                <a:pt x="152685" y="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451266</xdr:colOff>
      <xdr:row>125</xdr:row>
      <xdr:rowOff>133350</xdr:rowOff>
    </xdr:from>
    <xdr:to>
      <xdr:col>5</xdr:col>
      <xdr:colOff>198634</xdr:colOff>
      <xdr:row>132</xdr:row>
      <xdr:rowOff>94879</xdr:rowOff>
    </xdr:to>
    <xdr:sp macro="" textlink="">
      <xdr:nvSpPr>
        <xdr:cNvPr id="15" name="Arizona"/>
        <xdr:cNvSpPr/>
      </xdr:nvSpPr>
      <xdr:spPr>
        <a:xfrm>
          <a:off x="1784766" y="21062950"/>
          <a:ext cx="966568" cy="1117229"/>
        </a:xfrm>
        <a:custGeom>
          <a:avLst/>
          <a:gdLst>
            <a:gd name="connsiteX0" fmla="*/ 238125 w 965447"/>
            <a:gd name="connsiteY0" fmla="*/ 0 h 1152527"/>
            <a:gd name="connsiteX1" fmla="*/ 238125 w 965447"/>
            <a:gd name="connsiteY1" fmla="*/ 0 h 1152527"/>
            <a:gd name="connsiteX2" fmla="*/ 180975 w 965447"/>
            <a:gd name="connsiteY2" fmla="*/ 142875 h 1152527"/>
            <a:gd name="connsiteX3" fmla="*/ 152400 w 965447"/>
            <a:gd name="connsiteY3" fmla="*/ 152400 h 1152527"/>
            <a:gd name="connsiteX4" fmla="*/ 123825 w 965447"/>
            <a:gd name="connsiteY4" fmla="*/ 142875 h 1152527"/>
            <a:gd name="connsiteX5" fmla="*/ 114300 w 965447"/>
            <a:gd name="connsiteY5" fmla="*/ 209550 h 1152527"/>
            <a:gd name="connsiteX6" fmla="*/ 95250 w 965447"/>
            <a:gd name="connsiteY6" fmla="*/ 285750 h 1152527"/>
            <a:gd name="connsiteX7" fmla="*/ 85725 w 965447"/>
            <a:gd name="connsiteY7" fmla="*/ 333375 h 1152527"/>
            <a:gd name="connsiteX8" fmla="*/ 95250 w 965447"/>
            <a:gd name="connsiteY8" fmla="*/ 457200 h 1152527"/>
            <a:gd name="connsiteX9" fmla="*/ 133350 w 965447"/>
            <a:gd name="connsiteY9" fmla="*/ 514350 h 1152527"/>
            <a:gd name="connsiteX10" fmla="*/ 104775 w 965447"/>
            <a:gd name="connsiteY10" fmla="*/ 609600 h 1152527"/>
            <a:gd name="connsiteX11" fmla="*/ 95250 w 965447"/>
            <a:gd name="connsiteY11" fmla="*/ 666750 h 1152527"/>
            <a:gd name="connsiteX12" fmla="*/ 76200 w 965447"/>
            <a:gd name="connsiteY12" fmla="*/ 704850 h 1152527"/>
            <a:gd name="connsiteX13" fmla="*/ 66675 w 965447"/>
            <a:gd name="connsiteY13" fmla="*/ 733425 h 1152527"/>
            <a:gd name="connsiteX14" fmla="*/ 28575 w 965447"/>
            <a:gd name="connsiteY14" fmla="*/ 790575 h 1152527"/>
            <a:gd name="connsiteX15" fmla="*/ 0 w 965447"/>
            <a:gd name="connsiteY15" fmla="*/ 819150 h 1152527"/>
            <a:gd name="connsiteX16" fmla="*/ 28575 w 965447"/>
            <a:gd name="connsiteY16" fmla="*/ 809625 h 1152527"/>
            <a:gd name="connsiteX17" fmla="*/ 95250 w 965447"/>
            <a:gd name="connsiteY17" fmla="*/ 847725 h 1152527"/>
            <a:gd name="connsiteX18" fmla="*/ 152400 w 965447"/>
            <a:gd name="connsiteY18" fmla="*/ 885825 h 1152527"/>
            <a:gd name="connsiteX19" fmla="*/ 171450 w 965447"/>
            <a:gd name="connsiteY19" fmla="*/ 914400 h 1152527"/>
            <a:gd name="connsiteX20" fmla="*/ 228600 w 965447"/>
            <a:gd name="connsiteY20" fmla="*/ 933450 h 1152527"/>
            <a:gd name="connsiteX21" fmla="*/ 285750 w 965447"/>
            <a:gd name="connsiteY21" fmla="*/ 952500 h 1152527"/>
            <a:gd name="connsiteX22" fmla="*/ 323850 w 965447"/>
            <a:gd name="connsiteY22" fmla="*/ 962025 h 1152527"/>
            <a:gd name="connsiteX23" fmla="*/ 381000 w 965447"/>
            <a:gd name="connsiteY23" fmla="*/ 981075 h 1152527"/>
            <a:gd name="connsiteX24" fmla="*/ 438150 w 965447"/>
            <a:gd name="connsiteY24" fmla="*/ 1028700 h 1152527"/>
            <a:gd name="connsiteX25" fmla="*/ 466725 w 965447"/>
            <a:gd name="connsiteY25" fmla="*/ 1057275 h 1152527"/>
            <a:gd name="connsiteX26" fmla="*/ 504825 w 965447"/>
            <a:gd name="connsiteY26" fmla="*/ 1085850 h 1152527"/>
            <a:gd name="connsiteX27" fmla="*/ 552450 w 965447"/>
            <a:gd name="connsiteY27" fmla="*/ 1133475 h 1152527"/>
            <a:gd name="connsiteX28" fmla="*/ 771525 w 965447"/>
            <a:gd name="connsiteY28" fmla="*/ 1143000 h 1152527"/>
            <a:gd name="connsiteX29" fmla="*/ 838200 w 965447"/>
            <a:gd name="connsiteY29" fmla="*/ 1152525 h 1152527"/>
            <a:gd name="connsiteX30" fmla="*/ 866775 w 965447"/>
            <a:gd name="connsiteY30" fmla="*/ 1143000 h 1152527"/>
            <a:gd name="connsiteX31" fmla="*/ 876300 w 965447"/>
            <a:gd name="connsiteY31" fmla="*/ 866775 h 1152527"/>
            <a:gd name="connsiteX32" fmla="*/ 895350 w 965447"/>
            <a:gd name="connsiteY32" fmla="*/ 714375 h 1152527"/>
            <a:gd name="connsiteX33" fmla="*/ 914400 w 965447"/>
            <a:gd name="connsiteY33" fmla="*/ 609600 h 1152527"/>
            <a:gd name="connsiteX34" fmla="*/ 923925 w 965447"/>
            <a:gd name="connsiteY34" fmla="*/ 352425 h 1152527"/>
            <a:gd name="connsiteX35" fmla="*/ 933450 w 965447"/>
            <a:gd name="connsiteY35" fmla="*/ 314325 h 1152527"/>
            <a:gd name="connsiteX36" fmla="*/ 942975 w 965447"/>
            <a:gd name="connsiteY36" fmla="*/ 257175 h 1152527"/>
            <a:gd name="connsiteX37" fmla="*/ 952500 w 965447"/>
            <a:gd name="connsiteY37" fmla="*/ 228600 h 1152527"/>
            <a:gd name="connsiteX38" fmla="*/ 962025 w 965447"/>
            <a:gd name="connsiteY38" fmla="*/ 180975 h 1152527"/>
            <a:gd name="connsiteX39" fmla="*/ 952500 w 965447"/>
            <a:gd name="connsiteY39" fmla="*/ 104775 h 1152527"/>
            <a:gd name="connsiteX40" fmla="*/ 704850 w 965447"/>
            <a:gd name="connsiteY40" fmla="*/ 95250 h 1152527"/>
            <a:gd name="connsiteX41" fmla="*/ 647700 w 965447"/>
            <a:gd name="connsiteY41" fmla="*/ 85725 h 1152527"/>
            <a:gd name="connsiteX42" fmla="*/ 581025 w 965447"/>
            <a:gd name="connsiteY42" fmla="*/ 76200 h 1152527"/>
            <a:gd name="connsiteX43" fmla="*/ 371475 w 965447"/>
            <a:gd name="connsiteY43" fmla="*/ 57150 h 1152527"/>
            <a:gd name="connsiteX44" fmla="*/ 323850 w 965447"/>
            <a:gd name="connsiteY44" fmla="*/ 47625 h 1152527"/>
            <a:gd name="connsiteX45" fmla="*/ 295275 w 965447"/>
            <a:gd name="connsiteY45" fmla="*/ 28575 h 1152527"/>
            <a:gd name="connsiteX46" fmla="*/ 266700 w 965447"/>
            <a:gd name="connsiteY46" fmla="*/ 19050 h 1152527"/>
            <a:gd name="connsiteX47" fmla="*/ 238125 w 965447"/>
            <a:gd name="connsiteY47" fmla="*/ 0 h 11525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Lst>
          <a:rect l="l" t="t" r="r" b="b"/>
          <a:pathLst>
            <a:path w="965447" h="1152527">
              <a:moveTo>
                <a:pt x="238125" y="0"/>
              </a:moveTo>
              <a:lnTo>
                <a:pt x="238125" y="0"/>
              </a:lnTo>
              <a:cubicBezTo>
                <a:pt x="214108" y="108075"/>
                <a:pt x="235312" y="61369"/>
                <a:pt x="180975" y="142875"/>
              </a:cubicBezTo>
              <a:cubicBezTo>
                <a:pt x="175406" y="151229"/>
                <a:pt x="161925" y="149225"/>
                <a:pt x="152400" y="152400"/>
              </a:cubicBezTo>
              <a:cubicBezTo>
                <a:pt x="142875" y="149225"/>
                <a:pt x="129394" y="134521"/>
                <a:pt x="123825" y="142875"/>
              </a:cubicBezTo>
              <a:cubicBezTo>
                <a:pt x="111372" y="161555"/>
                <a:pt x="118703" y="187535"/>
                <a:pt x="114300" y="209550"/>
              </a:cubicBezTo>
              <a:cubicBezTo>
                <a:pt x="109165" y="235223"/>
                <a:pt x="101600" y="260350"/>
                <a:pt x="95250" y="285750"/>
              </a:cubicBezTo>
              <a:cubicBezTo>
                <a:pt x="91323" y="301456"/>
                <a:pt x="88900" y="317500"/>
                <a:pt x="85725" y="333375"/>
              </a:cubicBezTo>
              <a:cubicBezTo>
                <a:pt x="88900" y="374650"/>
                <a:pt x="84715" y="417166"/>
                <a:pt x="95250" y="457200"/>
              </a:cubicBezTo>
              <a:cubicBezTo>
                <a:pt x="101077" y="479341"/>
                <a:pt x="133350" y="514350"/>
                <a:pt x="133350" y="514350"/>
              </a:cubicBezTo>
              <a:cubicBezTo>
                <a:pt x="118955" y="571931"/>
                <a:pt x="127965" y="540031"/>
                <a:pt x="104775" y="609600"/>
              </a:cubicBezTo>
              <a:cubicBezTo>
                <a:pt x="98668" y="627922"/>
                <a:pt x="100799" y="648252"/>
                <a:pt x="95250" y="666750"/>
              </a:cubicBezTo>
              <a:cubicBezTo>
                <a:pt x="91170" y="680350"/>
                <a:pt x="81793" y="691799"/>
                <a:pt x="76200" y="704850"/>
              </a:cubicBezTo>
              <a:cubicBezTo>
                <a:pt x="72245" y="714078"/>
                <a:pt x="71551" y="724648"/>
                <a:pt x="66675" y="733425"/>
              </a:cubicBezTo>
              <a:cubicBezTo>
                <a:pt x="55556" y="753439"/>
                <a:pt x="44764" y="774386"/>
                <a:pt x="28575" y="790575"/>
              </a:cubicBezTo>
              <a:cubicBezTo>
                <a:pt x="19050" y="800100"/>
                <a:pt x="0" y="805680"/>
                <a:pt x="0" y="819150"/>
              </a:cubicBezTo>
              <a:cubicBezTo>
                <a:pt x="0" y="829190"/>
                <a:pt x="19050" y="812800"/>
                <a:pt x="28575" y="809625"/>
              </a:cubicBezTo>
              <a:cubicBezTo>
                <a:pt x="95224" y="826287"/>
                <a:pt x="41489" y="805911"/>
                <a:pt x="95250" y="847725"/>
              </a:cubicBezTo>
              <a:cubicBezTo>
                <a:pt x="113322" y="861781"/>
                <a:pt x="152400" y="885825"/>
                <a:pt x="152400" y="885825"/>
              </a:cubicBezTo>
              <a:cubicBezTo>
                <a:pt x="158750" y="895350"/>
                <a:pt x="161742" y="908333"/>
                <a:pt x="171450" y="914400"/>
              </a:cubicBezTo>
              <a:cubicBezTo>
                <a:pt x="188478" y="925043"/>
                <a:pt x="209550" y="927100"/>
                <a:pt x="228600" y="933450"/>
              </a:cubicBezTo>
              <a:lnTo>
                <a:pt x="285750" y="952500"/>
              </a:lnTo>
              <a:cubicBezTo>
                <a:pt x="298169" y="956640"/>
                <a:pt x="311311" y="958263"/>
                <a:pt x="323850" y="962025"/>
              </a:cubicBezTo>
              <a:cubicBezTo>
                <a:pt x="343084" y="967795"/>
                <a:pt x="381000" y="981075"/>
                <a:pt x="381000" y="981075"/>
              </a:cubicBezTo>
              <a:cubicBezTo>
                <a:pt x="464482" y="1064557"/>
                <a:pt x="358584" y="962395"/>
                <a:pt x="438150" y="1028700"/>
              </a:cubicBezTo>
              <a:cubicBezTo>
                <a:pt x="448498" y="1037324"/>
                <a:pt x="456498" y="1048509"/>
                <a:pt x="466725" y="1057275"/>
              </a:cubicBezTo>
              <a:cubicBezTo>
                <a:pt x="478778" y="1067606"/>
                <a:pt x="493600" y="1074625"/>
                <a:pt x="504825" y="1085850"/>
              </a:cubicBezTo>
              <a:cubicBezTo>
                <a:pt x="520838" y="1101863"/>
                <a:pt x="523737" y="1130162"/>
                <a:pt x="552450" y="1133475"/>
              </a:cubicBezTo>
              <a:cubicBezTo>
                <a:pt x="625062" y="1141853"/>
                <a:pt x="698500" y="1139825"/>
                <a:pt x="771525" y="1143000"/>
              </a:cubicBezTo>
              <a:cubicBezTo>
                <a:pt x="793750" y="1146175"/>
                <a:pt x="815749" y="1152525"/>
                <a:pt x="838200" y="1152525"/>
              </a:cubicBezTo>
              <a:cubicBezTo>
                <a:pt x="848240" y="1152525"/>
                <a:pt x="865448" y="1152952"/>
                <a:pt x="866775" y="1143000"/>
              </a:cubicBezTo>
              <a:cubicBezTo>
                <a:pt x="878951" y="1051678"/>
                <a:pt x="870172" y="958701"/>
                <a:pt x="876300" y="866775"/>
              </a:cubicBezTo>
              <a:cubicBezTo>
                <a:pt x="879705" y="815693"/>
                <a:pt x="886934" y="764874"/>
                <a:pt x="895350" y="714375"/>
              </a:cubicBezTo>
              <a:cubicBezTo>
                <a:pt x="907537" y="641256"/>
                <a:pt x="901087" y="676163"/>
                <a:pt x="914400" y="609600"/>
              </a:cubicBezTo>
              <a:cubicBezTo>
                <a:pt x="917575" y="523875"/>
                <a:pt x="918402" y="438031"/>
                <a:pt x="923925" y="352425"/>
              </a:cubicBezTo>
              <a:cubicBezTo>
                <a:pt x="924768" y="339361"/>
                <a:pt x="930883" y="327162"/>
                <a:pt x="933450" y="314325"/>
              </a:cubicBezTo>
              <a:cubicBezTo>
                <a:pt x="937238" y="295387"/>
                <a:pt x="938785" y="276028"/>
                <a:pt x="942975" y="257175"/>
              </a:cubicBezTo>
              <a:cubicBezTo>
                <a:pt x="945153" y="247374"/>
                <a:pt x="950065" y="238340"/>
                <a:pt x="952500" y="228600"/>
              </a:cubicBezTo>
              <a:cubicBezTo>
                <a:pt x="956427" y="212894"/>
                <a:pt x="958850" y="196850"/>
                <a:pt x="962025" y="180975"/>
              </a:cubicBezTo>
              <a:cubicBezTo>
                <a:pt x="958850" y="155575"/>
                <a:pt x="976784" y="112870"/>
                <a:pt x="952500" y="104775"/>
              </a:cubicBezTo>
              <a:cubicBezTo>
                <a:pt x="874128" y="78651"/>
                <a:pt x="787300" y="100403"/>
                <a:pt x="704850" y="95250"/>
              </a:cubicBezTo>
              <a:cubicBezTo>
                <a:pt x="685575" y="94045"/>
                <a:pt x="666788" y="88662"/>
                <a:pt x="647700" y="85725"/>
              </a:cubicBezTo>
              <a:cubicBezTo>
                <a:pt x="625510" y="82311"/>
                <a:pt x="603352" y="78550"/>
                <a:pt x="581025" y="76200"/>
              </a:cubicBezTo>
              <a:cubicBezTo>
                <a:pt x="510442" y="68770"/>
                <a:pt x="441743" y="66519"/>
                <a:pt x="371475" y="57150"/>
              </a:cubicBezTo>
              <a:cubicBezTo>
                <a:pt x="355428" y="55010"/>
                <a:pt x="339725" y="50800"/>
                <a:pt x="323850" y="47625"/>
              </a:cubicBezTo>
              <a:cubicBezTo>
                <a:pt x="314325" y="41275"/>
                <a:pt x="305514" y="33695"/>
                <a:pt x="295275" y="28575"/>
              </a:cubicBezTo>
              <a:cubicBezTo>
                <a:pt x="286295" y="24085"/>
                <a:pt x="275680" y="23540"/>
                <a:pt x="266700" y="19050"/>
              </a:cubicBezTo>
              <a:cubicBezTo>
                <a:pt x="245159" y="8280"/>
                <a:pt x="242887" y="3175"/>
                <a:pt x="238125" y="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211672</xdr:colOff>
      <xdr:row>122</xdr:row>
      <xdr:rowOff>58271</xdr:rowOff>
    </xdr:from>
    <xdr:to>
      <xdr:col>7</xdr:col>
      <xdr:colOff>28804</xdr:colOff>
      <xdr:row>126</xdr:row>
      <xdr:rowOff>163232</xdr:rowOff>
    </xdr:to>
    <xdr:sp macro="" textlink="">
      <xdr:nvSpPr>
        <xdr:cNvPr id="16" name="Colorado"/>
        <xdr:cNvSpPr/>
      </xdr:nvSpPr>
      <xdr:spPr>
        <a:xfrm>
          <a:off x="2764372" y="15387171"/>
          <a:ext cx="1036332" cy="765361"/>
        </a:xfrm>
        <a:custGeom>
          <a:avLst/>
          <a:gdLst>
            <a:gd name="connsiteX0" fmla="*/ 78790 w 1040815"/>
            <a:gd name="connsiteY0" fmla="*/ 28575 h 790575"/>
            <a:gd name="connsiteX1" fmla="*/ 78790 w 1040815"/>
            <a:gd name="connsiteY1" fmla="*/ 28575 h 790575"/>
            <a:gd name="connsiteX2" fmla="*/ 59740 w 1040815"/>
            <a:gd name="connsiteY2" fmla="*/ 295275 h 790575"/>
            <a:gd name="connsiteX3" fmla="*/ 40690 w 1040815"/>
            <a:gd name="connsiteY3" fmla="*/ 447675 h 790575"/>
            <a:gd name="connsiteX4" fmla="*/ 21640 w 1040815"/>
            <a:gd name="connsiteY4" fmla="*/ 533400 h 790575"/>
            <a:gd name="connsiteX5" fmla="*/ 2590 w 1040815"/>
            <a:gd name="connsiteY5" fmla="*/ 666750 h 790575"/>
            <a:gd name="connsiteX6" fmla="*/ 12115 w 1040815"/>
            <a:gd name="connsiteY6" fmla="*/ 742950 h 790575"/>
            <a:gd name="connsiteX7" fmla="*/ 154990 w 1040815"/>
            <a:gd name="connsiteY7" fmla="*/ 752475 h 790575"/>
            <a:gd name="connsiteX8" fmla="*/ 278815 w 1040815"/>
            <a:gd name="connsiteY8" fmla="*/ 771525 h 790575"/>
            <a:gd name="connsiteX9" fmla="*/ 316915 w 1040815"/>
            <a:gd name="connsiteY9" fmla="*/ 781050 h 790575"/>
            <a:gd name="connsiteX10" fmla="*/ 374065 w 1040815"/>
            <a:gd name="connsiteY10" fmla="*/ 790575 h 790575"/>
            <a:gd name="connsiteX11" fmla="*/ 726490 w 1040815"/>
            <a:gd name="connsiteY11" fmla="*/ 781050 h 790575"/>
            <a:gd name="connsiteX12" fmla="*/ 755065 w 1040815"/>
            <a:gd name="connsiteY12" fmla="*/ 771525 h 790575"/>
            <a:gd name="connsiteX13" fmla="*/ 869365 w 1040815"/>
            <a:gd name="connsiteY13" fmla="*/ 781050 h 790575"/>
            <a:gd name="connsiteX14" fmla="*/ 993190 w 1040815"/>
            <a:gd name="connsiteY14" fmla="*/ 771525 h 790575"/>
            <a:gd name="connsiteX15" fmla="*/ 1021765 w 1040815"/>
            <a:gd name="connsiteY15" fmla="*/ 762000 h 790575"/>
            <a:gd name="connsiteX16" fmla="*/ 1031290 w 1040815"/>
            <a:gd name="connsiteY16" fmla="*/ 704850 h 790575"/>
            <a:gd name="connsiteX17" fmla="*/ 1040815 w 1040815"/>
            <a:gd name="connsiteY17" fmla="*/ 638175 h 790575"/>
            <a:gd name="connsiteX18" fmla="*/ 1031290 w 1040815"/>
            <a:gd name="connsiteY18" fmla="*/ 95250 h 790575"/>
            <a:gd name="connsiteX19" fmla="*/ 1021765 w 1040815"/>
            <a:gd name="connsiteY19" fmla="*/ 57150 h 790575"/>
            <a:gd name="connsiteX20" fmla="*/ 840790 w 1040815"/>
            <a:gd name="connsiteY20" fmla="*/ 47625 h 790575"/>
            <a:gd name="connsiteX21" fmla="*/ 764590 w 1040815"/>
            <a:gd name="connsiteY21" fmla="*/ 28575 h 790575"/>
            <a:gd name="connsiteX22" fmla="*/ 736015 w 1040815"/>
            <a:gd name="connsiteY22" fmla="*/ 19050 h 790575"/>
            <a:gd name="connsiteX23" fmla="*/ 555040 w 1040815"/>
            <a:gd name="connsiteY23" fmla="*/ 0 h 790575"/>
            <a:gd name="connsiteX24" fmla="*/ 421690 w 1040815"/>
            <a:gd name="connsiteY24" fmla="*/ 9525 h 790575"/>
            <a:gd name="connsiteX25" fmla="*/ 78790 w 1040815"/>
            <a:gd name="connsiteY25" fmla="*/ 28575 h 790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040815" h="790575">
              <a:moveTo>
                <a:pt x="78790" y="28575"/>
              </a:moveTo>
              <a:lnTo>
                <a:pt x="78790" y="28575"/>
              </a:lnTo>
              <a:cubicBezTo>
                <a:pt x="72764" y="131020"/>
                <a:pt x="70555" y="197939"/>
                <a:pt x="59740" y="295275"/>
              </a:cubicBezTo>
              <a:cubicBezTo>
                <a:pt x="54086" y="346157"/>
                <a:pt x="53107" y="398008"/>
                <a:pt x="40690" y="447675"/>
              </a:cubicBezTo>
              <a:cubicBezTo>
                <a:pt x="32826" y="479131"/>
                <a:pt x="26822" y="500578"/>
                <a:pt x="21640" y="533400"/>
              </a:cubicBezTo>
              <a:cubicBezTo>
                <a:pt x="14637" y="577752"/>
                <a:pt x="2590" y="666750"/>
                <a:pt x="2590" y="666750"/>
              </a:cubicBezTo>
              <a:cubicBezTo>
                <a:pt x="5765" y="692150"/>
                <a:pt x="-10195" y="730400"/>
                <a:pt x="12115" y="742950"/>
              </a:cubicBezTo>
              <a:cubicBezTo>
                <a:pt x="53716" y="766351"/>
                <a:pt x="107439" y="748340"/>
                <a:pt x="154990" y="752475"/>
              </a:cubicBezTo>
              <a:cubicBezTo>
                <a:pt x="202414" y="756599"/>
                <a:pt x="234449" y="761666"/>
                <a:pt x="278815" y="771525"/>
              </a:cubicBezTo>
              <a:cubicBezTo>
                <a:pt x="291594" y="774365"/>
                <a:pt x="304078" y="778483"/>
                <a:pt x="316915" y="781050"/>
              </a:cubicBezTo>
              <a:cubicBezTo>
                <a:pt x="335853" y="784838"/>
                <a:pt x="355015" y="787400"/>
                <a:pt x="374065" y="790575"/>
              </a:cubicBezTo>
              <a:cubicBezTo>
                <a:pt x="491540" y="787400"/>
                <a:pt x="609119" y="786919"/>
                <a:pt x="726490" y="781050"/>
              </a:cubicBezTo>
              <a:cubicBezTo>
                <a:pt x="736518" y="780549"/>
                <a:pt x="745025" y="771525"/>
                <a:pt x="755065" y="771525"/>
              </a:cubicBezTo>
              <a:cubicBezTo>
                <a:pt x="793297" y="771525"/>
                <a:pt x="831265" y="777875"/>
                <a:pt x="869365" y="781050"/>
              </a:cubicBezTo>
              <a:cubicBezTo>
                <a:pt x="910640" y="777875"/>
                <a:pt x="952113" y="776660"/>
                <a:pt x="993190" y="771525"/>
              </a:cubicBezTo>
              <a:cubicBezTo>
                <a:pt x="1003153" y="770280"/>
                <a:pt x="1016784" y="770717"/>
                <a:pt x="1021765" y="762000"/>
              </a:cubicBezTo>
              <a:cubicBezTo>
                <a:pt x="1031347" y="745232"/>
                <a:pt x="1028353" y="723938"/>
                <a:pt x="1031290" y="704850"/>
              </a:cubicBezTo>
              <a:cubicBezTo>
                <a:pt x="1034704" y="682660"/>
                <a:pt x="1037640" y="660400"/>
                <a:pt x="1040815" y="638175"/>
              </a:cubicBezTo>
              <a:cubicBezTo>
                <a:pt x="1037640" y="457200"/>
                <a:pt x="1037221" y="276156"/>
                <a:pt x="1031290" y="95250"/>
              </a:cubicBezTo>
              <a:cubicBezTo>
                <a:pt x="1030861" y="82166"/>
                <a:pt x="1034465" y="60325"/>
                <a:pt x="1021765" y="57150"/>
              </a:cubicBezTo>
              <a:cubicBezTo>
                <a:pt x="963160" y="42499"/>
                <a:pt x="901115" y="50800"/>
                <a:pt x="840790" y="47625"/>
              </a:cubicBezTo>
              <a:lnTo>
                <a:pt x="764590" y="28575"/>
              </a:lnTo>
              <a:cubicBezTo>
                <a:pt x="754850" y="26140"/>
                <a:pt x="745816" y="21228"/>
                <a:pt x="736015" y="19050"/>
              </a:cubicBezTo>
              <a:cubicBezTo>
                <a:pt x="675496" y="5601"/>
                <a:pt x="617816" y="4829"/>
                <a:pt x="555040" y="0"/>
              </a:cubicBezTo>
              <a:cubicBezTo>
                <a:pt x="510590" y="3175"/>
                <a:pt x="466213" y="7630"/>
                <a:pt x="421690" y="9525"/>
              </a:cubicBezTo>
              <a:cubicBezTo>
                <a:pt x="191073" y="19339"/>
                <a:pt x="135940" y="25400"/>
                <a:pt x="78790" y="28575"/>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93907</xdr:colOff>
      <xdr:row>126</xdr:row>
      <xdr:rowOff>99919</xdr:rowOff>
    </xdr:from>
    <xdr:to>
      <xdr:col>6</xdr:col>
      <xdr:colOff>490135</xdr:colOff>
      <xdr:row>132</xdr:row>
      <xdr:rowOff>159871</xdr:rowOff>
    </xdr:to>
    <xdr:sp macro="" textlink="">
      <xdr:nvSpPr>
        <xdr:cNvPr id="17" name="New_Mexico"/>
        <xdr:cNvSpPr/>
      </xdr:nvSpPr>
      <xdr:spPr>
        <a:xfrm>
          <a:off x="2646607" y="16089219"/>
          <a:ext cx="1005828" cy="1050552"/>
        </a:xfrm>
        <a:custGeom>
          <a:avLst/>
          <a:gdLst>
            <a:gd name="connsiteX0" fmla="*/ 120355 w 1010311"/>
            <a:gd name="connsiteY0" fmla="*/ 0 h 1085850"/>
            <a:gd name="connsiteX1" fmla="*/ 120355 w 1010311"/>
            <a:gd name="connsiteY1" fmla="*/ 0 h 1085850"/>
            <a:gd name="connsiteX2" fmla="*/ 110830 w 1010311"/>
            <a:gd name="connsiteY2" fmla="*/ 85725 h 1085850"/>
            <a:gd name="connsiteX3" fmla="*/ 101305 w 1010311"/>
            <a:gd name="connsiteY3" fmla="*/ 114300 h 1085850"/>
            <a:gd name="connsiteX4" fmla="*/ 91780 w 1010311"/>
            <a:gd name="connsiteY4" fmla="*/ 190500 h 1085850"/>
            <a:gd name="connsiteX5" fmla="*/ 82255 w 1010311"/>
            <a:gd name="connsiteY5" fmla="*/ 247650 h 1085850"/>
            <a:gd name="connsiteX6" fmla="*/ 63205 w 1010311"/>
            <a:gd name="connsiteY6" fmla="*/ 304800 h 1085850"/>
            <a:gd name="connsiteX7" fmla="*/ 44155 w 1010311"/>
            <a:gd name="connsiteY7" fmla="*/ 704850 h 1085850"/>
            <a:gd name="connsiteX8" fmla="*/ 34630 w 1010311"/>
            <a:gd name="connsiteY8" fmla="*/ 733425 h 1085850"/>
            <a:gd name="connsiteX9" fmla="*/ 15580 w 1010311"/>
            <a:gd name="connsiteY9" fmla="*/ 809625 h 1085850"/>
            <a:gd name="connsiteX10" fmla="*/ 101305 w 1010311"/>
            <a:gd name="connsiteY10" fmla="*/ 1085850 h 1085850"/>
            <a:gd name="connsiteX11" fmla="*/ 148930 w 1010311"/>
            <a:gd name="connsiteY11" fmla="*/ 1076325 h 1085850"/>
            <a:gd name="connsiteX12" fmla="*/ 167980 w 1010311"/>
            <a:gd name="connsiteY12" fmla="*/ 1019175 h 1085850"/>
            <a:gd name="connsiteX13" fmla="*/ 225130 w 1010311"/>
            <a:gd name="connsiteY13" fmla="*/ 981075 h 1085850"/>
            <a:gd name="connsiteX14" fmla="*/ 425155 w 1010311"/>
            <a:gd name="connsiteY14" fmla="*/ 990600 h 1085850"/>
            <a:gd name="connsiteX15" fmla="*/ 444205 w 1010311"/>
            <a:gd name="connsiteY15" fmla="*/ 962025 h 1085850"/>
            <a:gd name="connsiteX16" fmla="*/ 958555 w 1010311"/>
            <a:gd name="connsiteY16" fmla="*/ 942975 h 1085850"/>
            <a:gd name="connsiteX17" fmla="*/ 968080 w 1010311"/>
            <a:gd name="connsiteY17" fmla="*/ 838200 h 1085850"/>
            <a:gd name="connsiteX18" fmla="*/ 977605 w 1010311"/>
            <a:gd name="connsiteY18" fmla="*/ 790575 h 1085850"/>
            <a:gd name="connsiteX19" fmla="*/ 996655 w 1010311"/>
            <a:gd name="connsiteY19" fmla="*/ 219075 h 1085850"/>
            <a:gd name="connsiteX20" fmla="*/ 1006180 w 1010311"/>
            <a:gd name="connsiteY20" fmla="*/ 171450 h 1085850"/>
            <a:gd name="connsiteX21" fmla="*/ 996655 w 1010311"/>
            <a:gd name="connsiteY21" fmla="*/ 66675 h 1085850"/>
            <a:gd name="connsiteX22" fmla="*/ 901405 w 1010311"/>
            <a:gd name="connsiteY22" fmla="*/ 76200 h 1085850"/>
            <a:gd name="connsiteX23" fmla="*/ 691855 w 1010311"/>
            <a:gd name="connsiteY23" fmla="*/ 66675 h 1085850"/>
            <a:gd name="connsiteX24" fmla="*/ 539455 w 1010311"/>
            <a:gd name="connsiteY24" fmla="*/ 76200 h 1085850"/>
            <a:gd name="connsiteX25" fmla="*/ 501355 w 1010311"/>
            <a:gd name="connsiteY25" fmla="*/ 85725 h 1085850"/>
            <a:gd name="connsiteX26" fmla="*/ 463255 w 1010311"/>
            <a:gd name="connsiteY26" fmla="*/ 76200 h 1085850"/>
            <a:gd name="connsiteX27" fmla="*/ 396580 w 1010311"/>
            <a:gd name="connsiteY27" fmla="*/ 57150 h 1085850"/>
            <a:gd name="connsiteX28" fmla="*/ 368005 w 1010311"/>
            <a:gd name="connsiteY28" fmla="*/ 38100 h 1085850"/>
            <a:gd name="connsiteX29" fmla="*/ 310855 w 1010311"/>
            <a:gd name="connsiteY29" fmla="*/ 9525 h 1085850"/>
            <a:gd name="connsiteX30" fmla="*/ 129880 w 1010311"/>
            <a:gd name="connsiteY30" fmla="*/ 9525 h 1085850"/>
            <a:gd name="connsiteX31" fmla="*/ 120355 w 1010311"/>
            <a:gd name="connsiteY31" fmla="*/ 0 h 10858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1010311" h="1085850">
              <a:moveTo>
                <a:pt x="120355" y="0"/>
              </a:moveTo>
              <a:lnTo>
                <a:pt x="120355" y="0"/>
              </a:lnTo>
              <a:cubicBezTo>
                <a:pt x="117180" y="28575"/>
                <a:pt x="115557" y="57365"/>
                <a:pt x="110830" y="85725"/>
              </a:cubicBezTo>
              <a:cubicBezTo>
                <a:pt x="109179" y="95629"/>
                <a:pt x="103101" y="104422"/>
                <a:pt x="101305" y="114300"/>
              </a:cubicBezTo>
              <a:cubicBezTo>
                <a:pt x="96726" y="139485"/>
                <a:pt x="95400" y="165160"/>
                <a:pt x="91780" y="190500"/>
              </a:cubicBezTo>
              <a:cubicBezTo>
                <a:pt x="89049" y="209619"/>
                <a:pt x="86939" y="228914"/>
                <a:pt x="82255" y="247650"/>
              </a:cubicBezTo>
              <a:cubicBezTo>
                <a:pt x="77385" y="267131"/>
                <a:pt x="63205" y="304800"/>
                <a:pt x="63205" y="304800"/>
              </a:cubicBezTo>
              <a:cubicBezTo>
                <a:pt x="37352" y="537477"/>
                <a:pt x="71877" y="205850"/>
                <a:pt x="44155" y="704850"/>
              </a:cubicBezTo>
              <a:cubicBezTo>
                <a:pt x="43598" y="714875"/>
                <a:pt x="37272" y="723739"/>
                <a:pt x="34630" y="733425"/>
              </a:cubicBezTo>
              <a:cubicBezTo>
                <a:pt x="27741" y="758684"/>
                <a:pt x="15580" y="809625"/>
                <a:pt x="15580" y="809625"/>
              </a:cubicBezTo>
              <a:cubicBezTo>
                <a:pt x="23467" y="1030461"/>
                <a:pt x="-62431" y="1085850"/>
                <a:pt x="101305" y="1085850"/>
              </a:cubicBezTo>
              <a:cubicBezTo>
                <a:pt x="117494" y="1085850"/>
                <a:pt x="133055" y="1079500"/>
                <a:pt x="148930" y="1076325"/>
              </a:cubicBezTo>
              <a:lnTo>
                <a:pt x="167980" y="1019175"/>
              </a:lnTo>
              <a:cubicBezTo>
                <a:pt x="182625" y="975241"/>
                <a:pt x="167660" y="992569"/>
                <a:pt x="225130" y="981075"/>
              </a:cubicBezTo>
              <a:cubicBezTo>
                <a:pt x="291805" y="984250"/>
                <a:pt x="358655" y="996383"/>
                <a:pt x="425155" y="990600"/>
              </a:cubicBezTo>
              <a:cubicBezTo>
                <a:pt x="436560" y="989608"/>
                <a:pt x="432803" y="963043"/>
                <a:pt x="444205" y="962025"/>
              </a:cubicBezTo>
              <a:cubicBezTo>
                <a:pt x="615093" y="946767"/>
                <a:pt x="787105" y="949325"/>
                <a:pt x="958555" y="942975"/>
              </a:cubicBezTo>
              <a:cubicBezTo>
                <a:pt x="961730" y="908050"/>
                <a:pt x="963730" y="872998"/>
                <a:pt x="968080" y="838200"/>
              </a:cubicBezTo>
              <a:cubicBezTo>
                <a:pt x="970088" y="822136"/>
                <a:pt x="977006" y="806753"/>
                <a:pt x="977605" y="790575"/>
              </a:cubicBezTo>
              <a:cubicBezTo>
                <a:pt x="983160" y="640602"/>
                <a:pt x="974098" y="399531"/>
                <a:pt x="996655" y="219075"/>
              </a:cubicBezTo>
              <a:cubicBezTo>
                <a:pt x="998663" y="203011"/>
                <a:pt x="1003005" y="187325"/>
                <a:pt x="1006180" y="171450"/>
              </a:cubicBezTo>
              <a:cubicBezTo>
                <a:pt x="1003005" y="136525"/>
                <a:pt x="1022604" y="90265"/>
                <a:pt x="996655" y="66675"/>
              </a:cubicBezTo>
              <a:cubicBezTo>
                <a:pt x="973045" y="45211"/>
                <a:pt x="933313" y="76200"/>
                <a:pt x="901405" y="76200"/>
              </a:cubicBezTo>
              <a:cubicBezTo>
                <a:pt x="831483" y="76200"/>
                <a:pt x="761705" y="69850"/>
                <a:pt x="691855" y="66675"/>
              </a:cubicBezTo>
              <a:cubicBezTo>
                <a:pt x="641055" y="69850"/>
                <a:pt x="590102" y="71135"/>
                <a:pt x="539455" y="76200"/>
              </a:cubicBezTo>
              <a:cubicBezTo>
                <a:pt x="526429" y="77503"/>
                <a:pt x="514446" y="85725"/>
                <a:pt x="501355" y="85725"/>
              </a:cubicBezTo>
              <a:cubicBezTo>
                <a:pt x="488264" y="85725"/>
                <a:pt x="475842" y="79796"/>
                <a:pt x="463255" y="76200"/>
              </a:cubicBezTo>
              <a:cubicBezTo>
                <a:pt x="367602" y="48871"/>
                <a:pt x="515687" y="86927"/>
                <a:pt x="396580" y="57150"/>
              </a:cubicBezTo>
              <a:cubicBezTo>
                <a:pt x="387055" y="50800"/>
                <a:pt x="378244" y="43220"/>
                <a:pt x="368005" y="38100"/>
              </a:cubicBezTo>
              <a:cubicBezTo>
                <a:pt x="289135" y="-1335"/>
                <a:pt x="392747" y="64120"/>
                <a:pt x="310855" y="9525"/>
              </a:cubicBezTo>
              <a:cubicBezTo>
                <a:pt x="237911" y="33840"/>
                <a:pt x="272439" y="26297"/>
                <a:pt x="129880" y="9525"/>
              </a:cubicBezTo>
              <a:cubicBezTo>
                <a:pt x="125421" y="9000"/>
                <a:pt x="121942" y="1587"/>
                <a:pt x="120355" y="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419329</xdr:colOff>
      <xdr:row>113</xdr:row>
      <xdr:rowOff>141754</xdr:rowOff>
    </xdr:from>
    <xdr:to>
      <xdr:col>8</xdr:col>
      <xdr:colOff>115090</xdr:colOff>
      <xdr:row>117</xdr:row>
      <xdr:rowOff>37727</xdr:rowOff>
    </xdr:to>
    <xdr:sp macro="" textlink="">
      <xdr:nvSpPr>
        <xdr:cNvPr id="18" name="North_Dakota"/>
        <xdr:cNvSpPr/>
      </xdr:nvSpPr>
      <xdr:spPr>
        <a:xfrm>
          <a:off x="3581629" y="13984754"/>
          <a:ext cx="914961" cy="556373"/>
        </a:xfrm>
        <a:custGeom>
          <a:avLst/>
          <a:gdLst>
            <a:gd name="connsiteX0" fmla="*/ 47625 w 923925"/>
            <a:gd name="connsiteY0" fmla="*/ 0 h 571500"/>
            <a:gd name="connsiteX1" fmla="*/ 0 w 923925"/>
            <a:gd name="connsiteY1" fmla="*/ 571500 h 571500"/>
            <a:gd name="connsiteX2" fmla="*/ 923925 w 923925"/>
            <a:gd name="connsiteY2" fmla="*/ 571500 h 571500"/>
            <a:gd name="connsiteX3" fmla="*/ 819150 w 923925"/>
            <a:gd name="connsiteY3" fmla="*/ 0 h 571500"/>
            <a:gd name="connsiteX4" fmla="*/ 47625 w 923925"/>
            <a:gd name="connsiteY4" fmla="*/ 0 h 571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23925" h="571500">
              <a:moveTo>
                <a:pt x="47625" y="0"/>
              </a:moveTo>
              <a:lnTo>
                <a:pt x="0" y="571500"/>
              </a:lnTo>
              <a:lnTo>
                <a:pt x="923925" y="571500"/>
              </a:lnTo>
              <a:lnTo>
                <a:pt x="819150" y="0"/>
              </a:lnTo>
              <a:lnTo>
                <a:pt x="47625" y="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390754</xdr:colOff>
      <xdr:row>117</xdr:row>
      <xdr:rowOff>37727</xdr:rowOff>
    </xdr:from>
    <xdr:to>
      <xdr:col>8</xdr:col>
      <xdr:colOff>172985</xdr:colOff>
      <xdr:row>120</xdr:row>
      <xdr:rowOff>141381</xdr:rowOff>
    </xdr:to>
    <xdr:sp macro="" textlink="">
      <xdr:nvSpPr>
        <xdr:cNvPr id="19" name="South_Dakota"/>
        <xdr:cNvSpPr/>
      </xdr:nvSpPr>
      <xdr:spPr>
        <a:xfrm>
          <a:off x="3553054" y="14541127"/>
          <a:ext cx="1001431" cy="598954"/>
        </a:xfrm>
        <a:custGeom>
          <a:avLst/>
          <a:gdLst>
            <a:gd name="connsiteX0" fmla="*/ 28575 w 1010395"/>
            <a:gd name="connsiteY0" fmla="*/ 19050 h 619125"/>
            <a:gd name="connsiteX1" fmla="*/ 0 w 1010395"/>
            <a:gd name="connsiteY1" fmla="*/ 552450 h 619125"/>
            <a:gd name="connsiteX2" fmla="*/ 714375 w 1010395"/>
            <a:gd name="connsiteY2" fmla="*/ 552450 h 619125"/>
            <a:gd name="connsiteX3" fmla="*/ 819150 w 1010395"/>
            <a:gd name="connsiteY3" fmla="*/ 609600 h 619125"/>
            <a:gd name="connsiteX4" fmla="*/ 857250 w 1010395"/>
            <a:gd name="connsiteY4" fmla="*/ 600075 h 619125"/>
            <a:gd name="connsiteX5" fmla="*/ 885825 w 1010395"/>
            <a:gd name="connsiteY5" fmla="*/ 581025 h 619125"/>
            <a:gd name="connsiteX6" fmla="*/ 942975 w 1010395"/>
            <a:gd name="connsiteY6" fmla="*/ 609600 h 619125"/>
            <a:gd name="connsiteX7" fmla="*/ 990600 w 1010395"/>
            <a:gd name="connsiteY7" fmla="*/ 619125 h 619125"/>
            <a:gd name="connsiteX8" fmla="*/ 990600 w 1010395"/>
            <a:gd name="connsiteY8" fmla="*/ 542925 h 619125"/>
            <a:gd name="connsiteX9" fmla="*/ 971550 w 1010395"/>
            <a:gd name="connsiteY9" fmla="*/ 485775 h 619125"/>
            <a:gd name="connsiteX10" fmla="*/ 1000125 w 1010395"/>
            <a:gd name="connsiteY10" fmla="*/ 400050 h 619125"/>
            <a:gd name="connsiteX11" fmla="*/ 1009650 w 1010395"/>
            <a:gd name="connsiteY11" fmla="*/ 371475 h 619125"/>
            <a:gd name="connsiteX12" fmla="*/ 981075 w 1010395"/>
            <a:gd name="connsiteY12" fmla="*/ 114300 h 619125"/>
            <a:gd name="connsiteX13" fmla="*/ 962025 w 1010395"/>
            <a:gd name="connsiteY13" fmla="*/ 85725 h 619125"/>
            <a:gd name="connsiteX14" fmla="*/ 952500 w 1010395"/>
            <a:gd name="connsiteY14" fmla="*/ 0 h 619125"/>
            <a:gd name="connsiteX15" fmla="*/ 28575 w 1010395"/>
            <a:gd name="connsiteY15" fmla="*/ 19050 h 6191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1010395" h="619125">
              <a:moveTo>
                <a:pt x="28575" y="19050"/>
              </a:moveTo>
              <a:lnTo>
                <a:pt x="0" y="552450"/>
              </a:lnTo>
              <a:lnTo>
                <a:pt x="714375" y="552450"/>
              </a:lnTo>
              <a:cubicBezTo>
                <a:pt x="744532" y="573991"/>
                <a:pt x="777162" y="609600"/>
                <a:pt x="819150" y="609600"/>
              </a:cubicBezTo>
              <a:cubicBezTo>
                <a:pt x="832241" y="609600"/>
                <a:pt x="844550" y="603250"/>
                <a:pt x="857250" y="600075"/>
              </a:cubicBezTo>
              <a:cubicBezTo>
                <a:pt x="866775" y="593725"/>
                <a:pt x="874533" y="582907"/>
                <a:pt x="885825" y="581025"/>
              </a:cubicBezTo>
              <a:cubicBezTo>
                <a:pt x="906299" y="577613"/>
                <a:pt x="927666" y="603859"/>
                <a:pt x="942975" y="609600"/>
              </a:cubicBezTo>
              <a:cubicBezTo>
                <a:pt x="958134" y="615284"/>
                <a:pt x="974725" y="615950"/>
                <a:pt x="990600" y="619125"/>
              </a:cubicBezTo>
              <a:cubicBezTo>
                <a:pt x="1020052" y="574947"/>
                <a:pt x="1012531" y="603235"/>
                <a:pt x="990600" y="542925"/>
              </a:cubicBezTo>
              <a:cubicBezTo>
                <a:pt x="983738" y="524054"/>
                <a:pt x="971550" y="485775"/>
                <a:pt x="971550" y="485775"/>
              </a:cubicBezTo>
              <a:lnTo>
                <a:pt x="1000125" y="400050"/>
              </a:lnTo>
              <a:lnTo>
                <a:pt x="1009650" y="371475"/>
              </a:lnTo>
              <a:cubicBezTo>
                <a:pt x="1009439" y="367034"/>
                <a:pt x="1018144" y="169904"/>
                <a:pt x="981075" y="114300"/>
              </a:cubicBezTo>
              <a:lnTo>
                <a:pt x="962025" y="85725"/>
              </a:lnTo>
              <a:cubicBezTo>
                <a:pt x="951602" y="12764"/>
                <a:pt x="952500" y="41501"/>
                <a:pt x="952500" y="0"/>
              </a:cubicBezTo>
              <a:lnTo>
                <a:pt x="28575" y="1905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381229</xdr:colOff>
      <xdr:row>120</xdr:row>
      <xdr:rowOff>84231</xdr:rowOff>
    </xdr:from>
    <xdr:to>
      <xdr:col>8</xdr:col>
      <xdr:colOff>343690</xdr:colOff>
      <xdr:row>123</xdr:row>
      <xdr:rowOff>107203</xdr:rowOff>
    </xdr:to>
    <xdr:sp macro="" textlink="">
      <xdr:nvSpPr>
        <xdr:cNvPr id="20" name="Nebraska"/>
        <xdr:cNvSpPr/>
      </xdr:nvSpPr>
      <xdr:spPr>
        <a:xfrm>
          <a:off x="3543529" y="15082931"/>
          <a:ext cx="1181661" cy="518272"/>
        </a:xfrm>
        <a:custGeom>
          <a:avLst/>
          <a:gdLst>
            <a:gd name="connsiteX0" fmla="*/ 9525 w 1190625"/>
            <a:gd name="connsiteY0" fmla="*/ 9525 h 533400"/>
            <a:gd name="connsiteX1" fmla="*/ 0 w 1190625"/>
            <a:gd name="connsiteY1" fmla="*/ 352425 h 533400"/>
            <a:gd name="connsiteX2" fmla="*/ 238125 w 1190625"/>
            <a:gd name="connsiteY2" fmla="*/ 361950 h 533400"/>
            <a:gd name="connsiteX3" fmla="*/ 266700 w 1190625"/>
            <a:gd name="connsiteY3" fmla="*/ 533400 h 533400"/>
            <a:gd name="connsiteX4" fmla="*/ 1190625 w 1190625"/>
            <a:gd name="connsiteY4" fmla="*/ 514350 h 533400"/>
            <a:gd name="connsiteX5" fmla="*/ 1133475 w 1190625"/>
            <a:gd name="connsiteY5" fmla="*/ 400050 h 533400"/>
            <a:gd name="connsiteX6" fmla="*/ 1114425 w 1190625"/>
            <a:gd name="connsiteY6" fmla="*/ 342900 h 533400"/>
            <a:gd name="connsiteX7" fmla="*/ 1085850 w 1190625"/>
            <a:gd name="connsiteY7" fmla="*/ 219075 h 533400"/>
            <a:gd name="connsiteX8" fmla="*/ 1047750 w 1190625"/>
            <a:gd name="connsiteY8" fmla="*/ 161925 h 533400"/>
            <a:gd name="connsiteX9" fmla="*/ 1028700 w 1190625"/>
            <a:gd name="connsiteY9" fmla="*/ 104775 h 533400"/>
            <a:gd name="connsiteX10" fmla="*/ 1019175 w 1190625"/>
            <a:gd name="connsiteY10" fmla="*/ 76200 h 533400"/>
            <a:gd name="connsiteX11" fmla="*/ 990600 w 1190625"/>
            <a:gd name="connsiteY11" fmla="*/ 66675 h 533400"/>
            <a:gd name="connsiteX12" fmla="*/ 904875 w 1190625"/>
            <a:gd name="connsiteY12" fmla="*/ 19050 h 533400"/>
            <a:gd name="connsiteX13" fmla="*/ 866775 w 1190625"/>
            <a:gd name="connsiteY13" fmla="*/ 28575 h 533400"/>
            <a:gd name="connsiteX14" fmla="*/ 838200 w 1190625"/>
            <a:gd name="connsiteY14" fmla="*/ 47625 h 533400"/>
            <a:gd name="connsiteX15" fmla="*/ 781050 w 1190625"/>
            <a:gd name="connsiteY15" fmla="*/ 38100 h 533400"/>
            <a:gd name="connsiteX16" fmla="*/ 742950 w 1190625"/>
            <a:gd name="connsiteY16" fmla="*/ 0 h 533400"/>
            <a:gd name="connsiteX17" fmla="*/ 9525 w 1190625"/>
            <a:gd name="connsiteY17" fmla="*/ 9525 h 5334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1190625" h="533400">
              <a:moveTo>
                <a:pt x="9525" y="9525"/>
              </a:moveTo>
              <a:lnTo>
                <a:pt x="0" y="352425"/>
              </a:lnTo>
              <a:lnTo>
                <a:pt x="238125" y="361950"/>
              </a:lnTo>
              <a:lnTo>
                <a:pt x="266700" y="533400"/>
              </a:lnTo>
              <a:lnTo>
                <a:pt x="1190625" y="514350"/>
              </a:lnTo>
              <a:cubicBezTo>
                <a:pt x="1118822" y="413826"/>
                <a:pt x="1157110" y="486712"/>
                <a:pt x="1133475" y="400050"/>
              </a:cubicBezTo>
              <a:cubicBezTo>
                <a:pt x="1128191" y="380677"/>
                <a:pt x="1114425" y="342900"/>
                <a:pt x="1114425" y="342900"/>
              </a:cubicBezTo>
              <a:cubicBezTo>
                <a:pt x="1102060" y="256346"/>
                <a:pt x="1112000" y="297524"/>
                <a:pt x="1085850" y="219075"/>
              </a:cubicBezTo>
              <a:cubicBezTo>
                <a:pt x="1078610" y="197355"/>
                <a:pt x="1054990" y="183645"/>
                <a:pt x="1047750" y="161925"/>
              </a:cubicBezTo>
              <a:lnTo>
                <a:pt x="1028700" y="104775"/>
              </a:lnTo>
              <a:cubicBezTo>
                <a:pt x="1025525" y="95250"/>
                <a:pt x="1028700" y="79375"/>
                <a:pt x="1019175" y="76200"/>
              </a:cubicBezTo>
              <a:lnTo>
                <a:pt x="990600" y="66675"/>
              </a:lnTo>
              <a:cubicBezTo>
                <a:pt x="925096" y="23006"/>
                <a:pt x="955170" y="35815"/>
                <a:pt x="904875" y="19050"/>
              </a:cubicBezTo>
              <a:cubicBezTo>
                <a:pt x="892175" y="22225"/>
                <a:pt x="878807" y="23418"/>
                <a:pt x="866775" y="28575"/>
              </a:cubicBezTo>
              <a:cubicBezTo>
                <a:pt x="856253" y="33084"/>
                <a:pt x="849578" y="46361"/>
                <a:pt x="838200" y="47625"/>
              </a:cubicBezTo>
              <a:cubicBezTo>
                <a:pt x="819005" y="49758"/>
                <a:pt x="800100" y="41275"/>
                <a:pt x="781050" y="38100"/>
              </a:cubicBezTo>
              <a:cubicBezTo>
                <a:pt x="746568" y="15112"/>
                <a:pt x="757595" y="29289"/>
                <a:pt x="742950" y="0"/>
              </a:cubicBezTo>
              <a:lnTo>
                <a:pt x="9525" y="9525"/>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19279</xdr:colOff>
      <xdr:row>123</xdr:row>
      <xdr:rowOff>107203</xdr:rowOff>
    </xdr:from>
    <xdr:to>
      <xdr:col>8</xdr:col>
      <xdr:colOff>505615</xdr:colOff>
      <xdr:row>127</xdr:row>
      <xdr:rowOff>7657</xdr:rowOff>
    </xdr:to>
    <xdr:sp macro="" textlink="">
      <xdr:nvSpPr>
        <xdr:cNvPr id="21" name="Kansas"/>
        <xdr:cNvSpPr/>
      </xdr:nvSpPr>
      <xdr:spPr>
        <a:xfrm>
          <a:off x="3791179" y="15601203"/>
          <a:ext cx="1095936" cy="560854"/>
        </a:xfrm>
        <a:custGeom>
          <a:avLst/>
          <a:gdLst>
            <a:gd name="connsiteX0" fmla="*/ 9525 w 1104900"/>
            <a:gd name="connsiteY0" fmla="*/ 9525 h 581025"/>
            <a:gd name="connsiteX1" fmla="*/ 0 w 1104900"/>
            <a:gd name="connsiteY1" fmla="*/ 581025 h 581025"/>
            <a:gd name="connsiteX2" fmla="*/ 1095375 w 1104900"/>
            <a:gd name="connsiteY2" fmla="*/ 552450 h 581025"/>
            <a:gd name="connsiteX3" fmla="*/ 1104900 w 1104900"/>
            <a:gd name="connsiteY3" fmla="*/ 466725 h 581025"/>
            <a:gd name="connsiteX4" fmla="*/ 1085850 w 1104900"/>
            <a:gd name="connsiteY4" fmla="*/ 352425 h 581025"/>
            <a:gd name="connsiteX5" fmla="*/ 1076325 w 1104900"/>
            <a:gd name="connsiteY5" fmla="*/ 238125 h 581025"/>
            <a:gd name="connsiteX6" fmla="*/ 1057275 w 1104900"/>
            <a:gd name="connsiteY6" fmla="*/ 180975 h 581025"/>
            <a:gd name="connsiteX7" fmla="*/ 1009650 w 1104900"/>
            <a:gd name="connsiteY7" fmla="*/ 95250 h 581025"/>
            <a:gd name="connsiteX8" fmla="*/ 1000125 w 1104900"/>
            <a:gd name="connsiteY8" fmla="*/ 66675 h 581025"/>
            <a:gd name="connsiteX9" fmla="*/ 990600 w 1104900"/>
            <a:gd name="connsiteY9" fmla="*/ 28575 h 581025"/>
            <a:gd name="connsiteX10" fmla="*/ 962025 w 1104900"/>
            <a:gd name="connsiteY10" fmla="*/ 9525 h 581025"/>
            <a:gd name="connsiteX11" fmla="*/ 952500 w 1104900"/>
            <a:gd name="connsiteY11" fmla="*/ 0 h 581025"/>
            <a:gd name="connsiteX12" fmla="*/ 9525 w 1104900"/>
            <a:gd name="connsiteY12" fmla="*/ 9525 h 581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104900" h="581025">
              <a:moveTo>
                <a:pt x="9525" y="9525"/>
              </a:moveTo>
              <a:lnTo>
                <a:pt x="0" y="581025"/>
              </a:lnTo>
              <a:lnTo>
                <a:pt x="1095375" y="552450"/>
              </a:lnTo>
              <a:cubicBezTo>
                <a:pt x="1098550" y="523875"/>
                <a:pt x="1104900" y="495476"/>
                <a:pt x="1104900" y="466725"/>
              </a:cubicBezTo>
              <a:cubicBezTo>
                <a:pt x="1104900" y="443096"/>
                <a:pt x="1091258" y="379467"/>
                <a:pt x="1085850" y="352425"/>
              </a:cubicBezTo>
              <a:cubicBezTo>
                <a:pt x="1082675" y="314325"/>
                <a:pt x="1082610" y="275837"/>
                <a:pt x="1076325" y="238125"/>
              </a:cubicBezTo>
              <a:cubicBezTo>
                <a:pt x="1073024" y="218318"/>
                <a:pt x="1063625" y="200025"/>
                <a:pt x="1057275" y="180975"/>
              </a:cubicBezTo>
              <a:cubicBezTo>
                <a:pt x="1040510" y="130680"/>
                <a:pt x="1053319" y="160754"/>
                <a:pt x="1009650" y="95250"/>
              </a:cubicBezTo>
              <a:cubicBezTo>
                <a:pt x="1004081" y="86896"/>
                <a:pt x="1002883" y="76329"/>
                <a:pt x="1000125" y="66675"/>
              </a:cubicBezTo>
              <a:cubicBezTo>
                <a:pt x="996529" y="54088"/>
                <a:pt x="997862" y="39467"/>
                <a:pt x="990600" y="28575"/>
              </a:cubicBezTo>
              <a:cubicBezTo>
                <a:pt x="984250" y="19050"/>
                <a:pt x="971183" y="16394"/>
                <a:pt x="962025" y="9525"/>
              </a:cubicBezTo>
              <a:cubicBezTo>
                <a:pt x="958433" y="6831"/>
                <a:pt x="955675" y="3175"/>
                <a:pt x="952500" y="0"/>
              </a:cubicBezTo>
              <a:lnTo>
                <a:pt x="9525" y="9525"/>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495529</xdr:colOff>
      <xdr:row>126</xdr:row>
      <xdr:rowOff>163232</xdr:rowOff>
    </xdr:from>
    <xdr:to>
      <xdr:col>8</xdr:col>
      <xdr:colOff>601285</xdr:colOff>
      <xdr:row>130</xdr:row>
      <xdr:rowOff>92262</xdr:rowOff>
    </xdr:to>
    <xdr:sp macro="" textlink="">
      <xdr:nvSpPr>
        <xdr:cNvPr id="22" name="Oklahoma"/>
        <xdr:cNvSpPr/>
      </xdr:nvSpPr>
      <xdr:spPr>
        <a:xfrm>
          <a:off x="3657829" y="16152532"/>
          <a:ext cx="1324956" cy="589430"/>
        </a:xfrm>
        <a:custGeom>
          <a:avLst/>
          <a:gdLst>
            <a:gd name="connsiteX0" fmla="*/ 0 w 1333920"/>
            <a:gd name="connsiteY0" fmla="*/ 19050 h 609600"/>
            <a:gd name="connsiteX1" fmla="*/ 9525 w 1333920"/>
            <a:gd name="connsiteY1" fmla="*/ 104775 h 609600"/>
            <a:gd name="connsiteX2" fmla="*/ 419100 w 1333920"/>
            <a:gd name="connsiteY2" fmla="*/ 123825 h 609600"/>
            <a:gd name="connsiteX3" fmla="*/ 419100 w 1333920"/>
            <a:gd name="connsiteY3" fmla="*/ 457200 h 609600"/>
            <a:gd name="connsiteX4" fmla="*/ 504825 w 1333920"/>
            <a:gd name="connsiteY4" fmla="*/ 476250 h 609600"/>
            <a:gd name="connsiteX5" fmla="*/ 533400 w 1333920"/>
            <a:gd name="connsiteY5" fmla="*/ 495300 h 609600"/>
            <a:gd name="connsiteX6" fmla="*/ 561975 w 1333920"/>
            <a:gd name="connsiteY6" fmla="*/ 504825 h 609600"/>
            <a:gd name="connsiteX7" fmla="*/ 590550 w 1333920"/>
            <a:gd name="connsiteY7" fmla="*/ 533400 h 609600"/>
            <a:gd name="connsiteX8" fmla="*/ 809625 w 1333920"/>
            <a:gd name="connsiteY8" fmla="*/ 561975 h 609600"/>
            <a:gd name="connsiteX9" fmla="*/ 828675 w 1333920"/>
            <a:gd name="connsiteY9" fmla="*/ 590550 h 609600"/>
            <a:gd name="connsiteX10" fmla="*/ 857250 w 1333920"/>
            <a:gd name="connsiteY10" fmla="*/ 600075 h 609600"/>
            <a:gd name="connsiteX11" fmla="*/ 1019175 w 1333920"/>
            <a:gd name="connsiteY11" fmla="*/ 590550 h 609600"/>
            <a:gd name="connsiteX12" fmla="*/ 1076325 w 1333920"/>
            <a:gd name="connsiteY12" fmla="*/ 561975 h 609600"/>
            <a:gd name="connsiteX13" fmla="*/ 1133475 w 1333920"/>
            <a:gd name="connsiteY13" fmla="*/ 533400 h 609600"/>
            <a:gd name="connsiteX14" fmla="*/ 1276350 w 1333920"/>
            <a:gd name="connsiteY14" fmla="*/ 581025 h 609600"/>
            <a:gd name="connsiteX15" fmla="*/ 1304925 w 1333920"/>
            <a:gd name="connsiteY15" fmla="*/ 590550 h 609600"/>
            <a:gd name="connsiteX16" fmla="*/ 1323975 w 1333920"/>
            <a:gd name="connsiteY16" fmla="*/ 609600 h 609600"/>
            <a:gd name="connsiteX17" fmla="*/ 1238250 w 1333920"/>
            <a:gd name="connsiteY17" fmla="*/ 0 h 609600"/>
            <a:gd name="connsiteX18" fmla="*/ 0 w 1333920"/>
            <a:gd name="connsiteY18" fmla="*/ 19050 h 609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333920" h="609600">
              <a:moveTo>
                <a:pt x="0" y="19050"/>
              </a:moveTo>
              <a:lnTo>
                <a:pt x="9525" y="104775"/>
              </a:lnTo>
              <a:lnTo>
                <a:pt x="419100" y="123825"/>
              </a:lnTo>
              <a:lnTo>
                <a:pt x="419100" y="457200"/>
              </a:lnTo>
              <a:cubicBezTo>
                <a:pt x="447675" y="463550"/>
                <a:pt x="477055" y="466993"/>
                <a:pt x="504825" y="476250"/>
              </a:cubicBezTo>
              <a:cubicBezTo>
                <a:pt x="515685" y="479870"/>
                <a:pt x="523161" y="490180"/>
                <a:pt x="533400" y="495300"/>
              </a:cubicBezTo>
              <a:cubicBezTo>
                <a:pt x="542380" y="499790"/>
                <a:pt x="552450" y="501650"/>
                <a:pt x="561975" y="504825"/>
              </a:cubicBezTo>
              <a:cubicBezTo>
                <a:pt x="571500" y="514350"/>
                <a:pt x="580202" y="524776"/>
                <a:pt x="590550" y="533400"/>
              </a:cubicBezTo>
              <a:cubicBezTo>
                <a:pt x="654691" y="586851"/>
                <a:pt x="703971" y="556692"/>
                <a:pt x="809625" y="561975"/>
              </a:cubicBezTo>
              <a:cubicBezTo>
                <a:pt x="815975" y="571500"/>
                <a:pt x="819736" y="583399"/>
                <a:pt x="828675" y="590550"/>
              </a:cubicBezTo>
              <a:cubicBezTo>
                <a:pt x="836515" y="596822"/>
                <a:pt x="847210" y="600075"/>
                <a:pt x="857250" y="600075"/>
              </a:cubicBezTo>
              <a:cubicBezTo>
                <a:pt x="911318" y="600075"/>
                <a:pt x="965200" y="593725"/>
                <a:pt x="1019175" y="590550"/>
              </a:cubicBezTo>
              <a:cubicBezTo>
                <a:pt x="1101067" y="535955"/>
                <a:pt x="997455" y="601410"/>
                <a:pt x="1076325" y="561975"/>
              </a:cubicBezTo>
              <a:cubicBezTo>
                <a:pt x="1150183" y="525046"/>
                <a:pt x="1061651" y="557341"/>
                <a:pt x="1133475" y="533400"/>
              </a:cubicBezTo>
              <a:lnTo>
                <a:pt x="1276350" y="581025"/>
              </a:lnTo>
              <a:lnTo>
                <a:pt x="1304925" y="590550"/>
              </a:lnTo>
              <a:cubicBezTo>
                <a:pt x="1337760" y="601495"/>
                <a:pt x="1340600" y="592975"/>
                <a:pt x="1323975" y="609600"/>
              </a:cubicBezTo>
              <a:lnTo>
                <a:pt x="1238250" y="0"/>
              </a:lnTo>
              <a:lnTo>
                <a:pt x="0" y="1905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519062</xdr:colOff>
      <xdr:row>127</xdr:row>
      <xdr:rowOff>82176</xdr:rowOff>
    </xdr:from>
    <xdr:to>
      <xdr:col>9</xdr:col>
      <xdr:colOff>120417</xdr:colOff>
      <xdr:row>138</xdr:row>
      <xdr:rowOff>159006</xdr:rowOff>
    </xdr:to>
    <xdr:sp macro="" textlink="">
      <xdr:nvSpPr>
        <xdr:cNvPr id="23" name="Texas"/>
        <xdr:cNvSpPr/>
      </xdr:nvSpPr>
      <xdr:spPr>
        <a:xfrm>
          <a:off x="3071762" y="16236576"/>
          <a:ext cx="2039755" cy="1892930"/>
        </a:xfrm>
        <a:custGeom>
          <a:avLst/>
          <a:gdLst>
            <a:gd name="connsiteX0" fmla="*/ 581025 w 2057685"/>
            <a:gd name="connsiteY0" fmla="*/ 0 h 1953441"/>
            <a:gd name="connsiteX1" fmla="*/ 533400 w 2057685"/>
            <a:gd name="connsiteY1" fmla="*/ 790575 h 1953441"/>
            <a:gd name="connsiteX2" fmla="*/ 0 w 2057685"/>
            <a:gd name="connsiteY2" fmla="*/ 809625 h 1953441"/>
            <a:gd name="connsiteX3" fmla="*/ 38100 w 2057685"/>
            <a:gd name="connsiteY3" fmla="*/ 885825 h 1953441"/>
            <a:gd name="connsiteX4" fmla="*/ 47625 w 2057685"/>
            <a:gd name="connsiteY4" fmla="*/ 914400 h 1953441"/>
            <a:gd name="connsiteX5" fmla="*/ 76200 w 2057685"/>
            <a:gd name="connsiteY5" fmla="*/ 933450 h 1953441"/>
            <a:gd name="connsiteX6" fmla="*/ 95250 w 2057685"/>
            <a:gd name="connsiteY6" fmla="*/ 962025 h 1953441"/>
            <a:gd name="connsiteX7" fmla="*/ 152400 w 2057685"/>
            <a:gd name="connsiteY7" fmla="*/ 1000125 h 1953441"/>
            <a:gd name="connsiteX8" fmla="*/ 171450 w 2057685"/>
            <a:gd name="connsiteY8" fmla="*/ 1028700 h 1953441"/>
            <a:gd name="connsiteX9" fmla="*/ 200025 w 2057685"/>
            <a:gd name="connsiteY9" fmla="*/ 1047750 h 1953441"/>
            <a:gd name="connsiteX10" fmla="*/ 219075 w 2057685"/>
            <a:gd name="connsiteY10" fmla="*/ 1104900 h 1953441"/>
            <a:gd name="connsiteX11" fmla="*/ 266700 w 2057685"/>
            <a:gd name="connsiteY11" fmla="*/ 1162050 h 1953441"/>
            <a:gd name="connsiteX12" fmla="*/ 285750 w 2057685"/>
            <a:gd name="connsiteY12" fmla="*/ 1219200 h 1953441"/>
            <a:gd name="connsiteX13" fmla="*/ 314325 w 2057685"/>
            <a:gd name="connsiteY13" fmla="*/ 1247775 h 1953441"/>
            <a:gd name="connsiteX14" fmla="*/ 333375 w 2057685"/>
            <a:gd name="connsiteY14" fmla="*/ 1276350 h 1953441"/>
            <a:gd name="connsiteX15" fmla="*/ 419100 w 2057685"/>
            <a:gd name="connsiteY15" fmla="*/ 1323975 h 1953441"/>
            <a:gd name="connsiteX16" fmla="*/ 438150 w 2057685"/>
            <a:gd name="connsiteY16" fmla="*/ 1352550 h 1953441"/>
            <a:gd name="connsiteX17" fmla="*/ 504825 w 2057685"/>
            <a:gd name="connsiteY17" fmla="*/ 1371600 h 1953441"/>
            <a:gd name="connsiteX18" fmla="*/ 552450 w 2057685"/>
            <a:gd name="connsiteY18" fmla="*/ 1362075 h 1953441"/>
            <a:gd name="connsiteX19" fmla="*/ 600075 w 2057685"/>
            <a:gd name="connsiteY19" fmla="*/ 1314450 h 1953441"/>
            <a:gd name="connsiteX20" fmla="*/ 628650 w 2057685"/>
            <a:gd name="connsiteY20" fmla="*/ 1285875 h 1953441"/>
            <a:gd name="connsiteX21" fmla="*/ 638175 w 2057685"/>
            <a:gd name="connsiteY21" fmla="*/ 1257300 h 1953441"/>
            <a:gd name="connsiteX22" fmla="*/ 742950 w 2057685"/>
            <a:gd name="connsiteY22" fmla="*/ 1257300 h 1953441"/>
            <a:gd name="connsiteX23" fmla="*/ 800100 w 2057685"/>
            <a:gd name="connsiteY23" fmla="*/ 1276350 h 1953441"/>
            <a:gd name="connsiteX24" fmla="*/ 866775 w 2057685"/>
            <a:gd name="connsiteY24" fmla="*/ 1343025 h 1953441"/>
            <a:gd name="connsiteX25" fmla="*/ 895350 w 2057685"/>
            <a:gd name="connsiteY25" fmla="*/ 1371600 h 1953441"/>
            <a:gd name="connsiteX26" fmla="*/ 923925 w 2057685"/>
            <a:gd name="connsiteY26" fmla="*/ 1381125 h 1953441"/>
            <a:gd name="connsiteX27" fmla="*/ 942975 w 2057685"/>
            <a:gd name="connsiteY27" fmla="*/ 1438275 h 1953441"/>
            <a:gd name="connsiteX28" fmla="*/ 962025 w 2057685"/>
            <a:gd name="connsiteY28" fmla="*/ 1495425 h 1953441"/>
            <a:gd name="connsiteX29" fmla="*/ 990600 w 2057685"/>
            <a:gd name="connsiteY29" fmla="*/ 1524000 h 1953441"/>
            <a:gd name="connsiteX30" fmla="*/ 1038225 w 2057685"/>
            <a:gd name="connsiteY30" fmla="*/ 1581150 h 1953441"/>
            <a:gd name="connsiteX31" fmla="*/ 1057275 w 2057685"/>
            <a:gd name="connsiteY31" fmla="*/ 1638300 h 1953441"/>
            <a:gd name="connsiteX32" fmla="*/ 1066800 w 2057685"/>
            <a:gd name="connsiteY32" fmla="*/ 1666875 h 1953441"/>
            <a:gd name="connsiteX33" fmla="*/ 1095375 w 2057685"/>
            <a:gd name="connsiteY33" fmla="*/ 1685925 h 1953441"/>
            <a:gd name="connsiteX34" fmla="*/ 1123950 w 2057685"/>
            <a:gd name="connsiteY34" fmla="*/ 1743075 h 1953441"/>
            <a:gd name="connsiteX35" fmla="*/ 1152525 w 2057685"/>
            <a:gd name="connsiteY35" fmla="*/ 1800225 h 1953441"/>
            <a:gd name="connsiteX36" fmla="*/ 1162050 w 2057685"/>
            <a:gd name="connsiteY36" fmla="*/ 1847850 h 1953441"/>
            <a:gd name="connsiteX37" fmla="*/ 1219200 w 2057685"/>
            <a:gd name="connsiteY37" fmla="*/ 1876425 h 1953441"/>
            <a:gd name="connsiteX38" fmla="*/ 1276350 w 2057685"/>
            <a:gd name="connsiteY38" fmla="*/ 1914525 h 1953441"/>
            <a:gd name="connsiteX39" fmla="*/ 1304925 w 2057685"/>
            <a:gd name="connsiteY39" fmla="*/ 1933575 h 1953441"/>
            <a:gd name="connsiteX40" fmla="*/ 1419225 w 2057685"/>
            <a:gd name="connsiteY40" fmla="*/ 1943100 h 1953441"/>
            <a:gd name="connsiteX41" fmla="*/ 1447800 w 2057685"/>
            <a:gd name="connsiteY41" fmla="*/ 1952625 h 1953441"/>
            <a:gd name="connsiteX42" fmla="*/ 1466850 w 2057685"/>
            <a:gd name="connsiteY42" fmla="*/ 1924050 h 1953441"/>
            <a:gd name="connsiteX43" fmla="*/ 1457325 w 2057685"/>
            <a:gd name="connsiteY43" fmla="*/ 1857375 h 1953441"/>
            <a:gd name="connsiteX44" fmla="*/ 1438275 w 2057685"/>
            <a:gd name="connsiteY44" fmla="*/ 1781175 h 1953441"/>
            <a:gd name="connsiteX45" fmla="*/ 1447800 w 2057685"/>
            <a:gd name="connsiteY45" fmla="*/ 1590675 h 1953441"/>
            <a:gd name="connsiteX46" fmla="*/ 1495425 w 2057685"/>
            <a:gd name="connsiteY46" fmla="*/ 1504950 h 1953441"/>
            <a:gd name="connsiteX47" fmla="*/ 1524000 w 2057685"/>
            <a:gd name="connsiteY47" fmla="*/ 1485900 h 1953441"/>
            <a:gd name="connsiteX48" fmla="*/ 1628775 w 2057685"/>
            <a:gd name="connsiteY48" fmla="*/ 1409700 h 1953441"/>
            <a:gd name="connsiteX49" fmla="*/ 1704975 w 2057685"/>
            <a:gd name="connsiteY49" fmla="*/ 1400175 h 1953441"/>
            <a:gd name="connsiteX50" fmla="*/ 1771650 w 2057685"/>
            <a:gd name="connsiteY50" fmla="*/ 1323975 h 1953441"/>
            <a:gd name="connsiteX51" fmla="*/ 1809750 w 2057685"/>
            <a:gd name="connsiteY51" fmla="*/ 1266825 h 1953441"/>
            <a:gd name="connsiteX52" fmla="*/ 1819275 w 2057685"/>
            <a:gd name="connsiteY52" fmla="*/ 1238250 h 1953441"/>
            <a:gd name="connsiteX53" fmla="*/ 1847850 w 2057685"/>
            <a:gd name="connsiteY53" fmla="*/ 1219200 h 1953441"/>
            <a:gd name="connsiteX54" fmla="*/ 1895475 w 2057685"/>
            <a:gd name="connsiteY54" fmla="*/ 1276350 h 1953441"/>
            <a:gd name="connsiteX55" fmla="*/ 1924050 w 2057685"/>
            <a:gd name="connsiteY55" fmla="*/ 1257300 h 1953441"/>
            <a:gd name="connsiteX56" fmla="*/ 2000250 w 2057685"/>
            <a:gd name="connsiteY56" fmla="*/ 1219200 h 1953441"/>
            <a:gd name="connsiteX57" fmla="*/ 2028825 w 2057685"/>
            <a:gd name="connsiteY57" fmla="*/ 1162050 h 1953441"/>
            <a:gd name="connsiteX58" fmla="*/ 2038350 w 2057685"/>
            <a:gd name="connsiteY58" fmla="*/ 1028700 h 1953441"/>
            <a:gd name="connsiteX59" fmla="*/ 2057400 w 2057685"/>
            <a:gd name="connsiteY59" fmla="*/ 1000125 h 1953441"/>
            <a:gd name="connsiteX60" fmla="*/ 2047875 w 2057685"/>
            <a:gd name="connsiteY60" fmla="*/ 962025 h 1953441"/>
            <a:gd name="connsiteX61" fmla="*/ 2028825 w 2057685"/>
            <a:gd name="connsiteY61" fmla="*/ 904875 h 1953441"/>
            <a:gd name="connsiteX62" fmla="*/ 2000250 w 2057685"/>
            <a:gd name="connsiteY62" fmla="*/ 819150 h 1953441"/>
            <a:gd name="connsiteX63" fmla="*/ 1990725 w 2057685"/>
            <a:gd name="connsiteY63" fmla="*/ 781050 h 1953441"/>
            <a:gd name="connsiteX64" fmla="*/ 1971675 w 2057685"/>
            <a:gd name="connsiteY64" fmla="*/ 752475 h 1953441"/>
            <a:gd name="connsiteX65" fmla="*/ 1962150 w 2057685"/>
            <a:gd name="connsiteY65" fmla="*/ 666750 h 1953441"/>
            <a:gd name="connsiteX66" fmla="*/ 1952625 w 2057685"/>
            <a:gd name="connsiteY66" fmla="*/ 628650 h 1953441"/>
            <a:gd name="connsiteX67" fmla="*/ 1943100 w 2057685"/>
            <a:gd name="connsiteY67" fmla="*/ 533400 h 1953441"/>
            <a:gd name="connsiteX68" fmla="*/ 1914525 w 2057685"/>
            <a:gd name="connsiteY68" fmla="*/ 514350 h 1953441"/>
            <a:gd name="connsiteX69" fmla="*/ 1885950 w 2057685"/>
            <a:gd name="connsiteY69" fmla="*/ 485775 h 1953441"/>
            <a:gd name="connsiteX70" fmla="*/ 1809750 w 2057685"/>
            <a:gd name="connsiteY70" fmla="*/ 466725 h 1953441"/>
            <a:gd name="connsiteX71" fmla="*/ 1781175 w 2057685"/>
            <a:gd name="connsiteY71" fmla="*/ 457200 h 1953441"/>
            <a:gd name="connsiteX72" fmla="*/ 1743075 w 2057685"/>
            <a:gd name="connsiteY72" fmla="*/ 447675 h 1953441"/>
            <a:gd name="connsiteX73" fmla="*/ 1657350 w 2057685"/>
            <a:gd name="connsiteY73" fmla="*/ 466725 h 1953441"/>
            <a:gd name="connsiteX74" fmla="*/ 1628775 w 2057685"/>
            <a:gd name="connsiteY74" fmla="*/ 485775 h 1953441"/>
            <a:gd name="connsiteX75" fmla="*/ 1438275 w 2057685"/>
            <a:gd name="connsiteY75" fmla="*/ 495300 h 1953441"/>
            <a:gd name="connsiteX76" fmla="*/ 1333500 w 2057685"/>
            <a:gd name="connsiteY76" fmla="*/ 466725 h 1953441"/>
            <a:gd name="connsiteX77" fmla="*/ 1162050 w 2057685"/>
            <a:gd name="connsiteY77" fmla="*/ 447675 h 1953441"/>
            <a:gd name="connsiteX78" fmla="*/ 1133475 w 2057685"/>
            <a:gd name="connsiteY78" fmla="*/ 438150 h 1953441"/>
            <a:gd name="connsiteX79" fmla="*/ 1114425 w 2057685"/>
            <a:gd name="connsiteY79" fmla="*/ 409575 h 1953441"/>
            <a:gd name="connsiteX80" fmla="*/ 1057275 w 2057685"/>
            <a:gd name="connsiteY80" fmla="*/ 390525 h 1953441"/>
            <a:gd name="connsiteX81" fmla="*/ 1028700 w 2057685"/>
            <a:gd name="connsiteY81" fmla="*/ 371475 h 1953441"/>
            <a:gd name="connsiteX82" fmla="*/ 1019175 w 2057685"/>
            <a:gd name="connsiteY82" fmla="*/ 342900 h 1953441"/>
            <a:gd name="connsiteX83" fmla="*/ 1009650 w 2057685"/>
            <a:gd name="connsiteY83" fmla="*/ 333375 h 1953441"/>
            <a:gd name="connsiteX84" fmla="*/ 1000125 w 2057685"/>
            <a:gd name="connsiteY84" fmla="*/ 19050 h 1953441"/>
            <a:gd name="connsiteX85" fmla="*/ 581025 w 2057685"/>
            <a:gd name="connsiteY85" fmla="*/ 0 h 19534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Lst>
          <a:rect l="l" t="t" r="r" b="b"/>
          <a:pathLst>
            <a:path w="2057685" h="1953441">
              <a:moveTo>
                <a:pt x="581025" y="0"/>
              </a:moveTo>
              <a:lnTo>
                <a:pt x="533400" y="790575"/>
              </a:lnTo>
              <a:lnTo>
                <a:pt x="0" y="809625"/>
              </a:lnTo>
              <a:cubicBezTo>
                <a:pt x="12700" y="835025"/>
                <a:pt x="26349" y="859972"/>
                <a:pt x="38100" y="885825"/>
              </a:cubicBezTo>
              <a:cubicBezTo>
                <a:pt x="42255" y="894965"/>
                <a:pt x="41353" y="906560"/>
                <a:pt x="47625" y="914400"/>
              </a:cubicBezTo>
              <a:cubicBezTo>
                <a:pt x="54776" y="923339"/>
                <a:pt x="66675" y="927100"/>
                <a:pt x="76200" y="933450"/>
              </a:cubicBezTo>
              <a:cubicBezTo>
                <a:pt x="82550" y="942975"/>
                <a:pt x="86635" y="954487"/>
                <a:pt x="95250" y="962025"/>
              </a:cubicBezTo>
              <a:cubicBezTo>
                <a:pt x="112480" y="977102"/>
                <a:pt x="152400" y="1000125"/>
                <a:pt x="152400" y="1000125"/>
              </a:cubicBezTo>
              <a:cubicBezTo>
                <a:pt x="158750" y="1009650"/>
                <a:pt x="163355" y="1020605"/>
                <a:pt x="171450" y="1028700"/>
              </a:cubicBezTo>
              <a:cubicBezTo>
                <a:pt x="179545" y="1036795"/>
                <a:pt x="193958" y="1038042"/>
                <a:pt x="200025" y="1047750"/>
              </a:cubicBezTo>
              <a:cubicBezTo>
                <a:pt x="210668" y="1064778"/>
                <a:pt x="207936" y="1088192"/>
                <a:pt x="219075" y="1104900"/>
              </a:cubicBezTo>
              <a:cubicBezTo>
                <a:pt x="245597" y="1144683"/>
                <a:pt x="230030" y="1125380"/>
                <a:pt x="266700" y="1162050"/>
              </a:cubicBezTo>
              <a:cubicBezTo>
                <a:pt x="273050" y="1181100"/>
                <a:pt x="271551" y="1205001"/>
                <a:pt x="285750" y="1219200"/>
              </a:cubicBezTo>
              <a:cubicBezTo>
                <a:pt x="295275" y="1228725"/>
                <a:pt x="305701" y="1237427"/>
                <a:pt x="314325" y="1247775"/>
              </a:cubicBezTo>
              <a:cubicBezTo>
                <a:pt x="321654" y="1256569"/>
                <a:pt x="324760" y="1268812"/>
                <a:pt x="333375" y="1276350"/>
              </a:cubicBezTo>
              <a:cubicBezTo>
                <a:pt x="373685" y="1311621"/>
                <a:pt x="379853" y="1310893"/>
                <a:pt x="419100" y="1323975"/>
              </a:cubicBezTo>
              <a:cubicBezTo>
                <a:pt x="425450" y="1333500"/>
                <a:pt x="429211" y="1345399"/>
                <a:pt x="438150" y="1352550"/>
              </a:cubicBezTo>
              <a:cubicBezTo>
                <a:pt x="444361" y="1357519"/>
                <a:pt x="502336" y="1370978"/>
                <a:pt x="504825" y="1371600"/>
              </a:cubicBezTo>
              <a:cubicBezTo>
                <a:pt x="520700" y="1368425"/>
                <a:pt x="537291" y="1367759"/>
                <a:pt x="552450" y="1362075"/>
              </a:cubicBezTo>
              <a:cubicBezTo>
                <a:pt x="586317" y="1349375"/>
                <a:pt x="578908" y="1339850"/>
                <a:pt x="600075" y="1314450"/>
              </a:cubicBezTo>
              <a:cubicBezTo>
                <a:pt x="608699" y="1304102"/>
                <a:pt x="619125" y="1295400"/>
                <a:pt x="628650" y="1285875"/>
              </a:cubicBezTo>
              <a:cubicBezTo>
                <a:pt x="631825" y="1276350"/>
                <a:pt x="631903" y="1265140"/>
                <a:pt x="638175" y="1257300"/>
              </a:cubicBezTo>
              <a:cubicBezTo>
                <a:pt x="667972" y="1220054"/>
                <a:pt x="702673" y="1243874"/>
                <a:pt x="742950" y="1257300"/>
              </a:cubicBezTo>
              <a:lnTo>
                <a:pt x="800100" y="1276350"/>
              </a:lnTo>
              <a:cubicBezTo>
                <a:pt x="843769" y="1341854"/>
                <a:pt x="816480" y="1326260"/>
                <a:pt x="866775" y="1343025"/>
              </a:cubicBezTo>
              <a:cubicBezTo>
                <a:pt x="876300" y="1352550"/>
                <a:pt x="884142" y="1364128"/>
                <a:pt x="895350" y="1371600"/>
              </a:cubicBezTo>
              <a:cubicBezTo>
                <a:pt x="903704" y="1377169"/>
                <a:pt x="918089" y="1372955"/>
                <a:pt x="923925" y="1381125"/>
              </a:cubicBezTo>
              <a:cubicBezTo>
                <a:pt x="935597" y="1397465"/>
                <a:pt x="936625" y="1419225"/>
                <a:pt x="942975" y="1438275"/>
              </a:cubicBezTo>
              <a:lnTo>
                <a:pt x="962025" y="1495425"/>
              </a:lnTo>
              <a:cubicBezTo>
                <a:pt x="966285" y="1508204"/>
                <a:pt x="981976" y="1513652"/>
                <a:pt x="990600" y="1524000"/>
              </a:cubicBezTo>
              <a:cubicBezTo>
                <a:pt x="1056905" y="1603566"/>
                <a:pt x="954743" y="1497668"/>
                <a:pt x="1038225" y="1581150"/>
              </a:cubicBezTo>
              <a:lnTo>
                <a:pt x="1057275" y="1638300"/>
              </a:lnTo>
              <a:cubicBezTo>
                <a:pt x="1060450" y="1647825"/>
                <a:pt x="1058446" y="1661306"/>
                <a:pt x="1066800" y="1666875"/>
              </a:cubicBezTo>
              <a:lnTo>
                <a:pt x="1095375" y="1685925"/>
              </a:lnTo>
              <a:cubicBezTo>
                <a:pt x="1119316" y="1757749"/>
                <a:pt x="1087021" y="1669217"/>
                <a:pt x="1123950" y="1743075"/>
              </a:cubicBezTo>
              <a:cubicBezTo>
                <a:pt x="1163385" y="1821945"/>
                <a:pt x="1097930" y="1718333"/>
                <a:pt x="1152525" y="1800225"/>
              </a:cubicBezTo>
              <a:cubicBezTo>
                <a:pt x="1155700" y="1816100"/>
                <a:pt x="1154018" y="1833794"/>
                <a:pt x="1162050" y="1847850"/>
              </a:cubicBezTo>
              <a:cubicBezTo>
                <a:pt x="1170739" y="1863056"/>
                <a:pt x="1204533" y="1871536"/>
                <a:pt x="1219200" y="1876425"/>
              </a:cubicBezTo>
              <a:cubicBezTo>
                <a:pt x="1273369" y="1930594"/>
                <a:pt x="1221211" y="1886956"/>
                <a:pt x="1276350" y="1914525"/>
              </a:cubicBezTo>
              <a:cubicBezTo>
                <a:pt x="1286589" y="1919645"/>
                <a:pt x="1293700" y="1931330"/>
                <a:pt x="1304925" y="1933575"/>
              </a:cubicBezTo>
              <a:cubicBezTo>
                <a:pt x="1342415" y="1941073"/>
                <a:pt x="1381125" y="1939925"/>
                <a:pt x="1419225" y="1943100"/>
              </a:cubicBezTo>
              <a:cubicBezTo>
                <a:pt x="1428750" y="1946275"/>
                <a:pt x="1438478" y="1956354"/>
                <a:pt x="1447800" y="1952625"/>
              </a:cubicBezTo>
              <a:cubicBezTo>
                <a:pt x="1458429" y="1948373"/>
                <a:pt x="1465711" y="1935441"/>
                <a:pt x="1466850" y="1924050"/>
              </a:cubicBezTo>
              <a:cubicBezTo>
                <a:pt x="1469084" y="1901711"/>
                <a:pt x="1461016" y="1879520"/>
                <a:pt x="1457325" y="1857375"/>
              </a:cubicBezTo>
              <a:cubicBezTo>
                <a:pt x="1449662" y="1811399"/>
                <a:pt x="1450543" y="1817980"/>
                <a:pt x="1438275" y="1781175"/>
              </a:cubicBezTo>
              <a:cubicBezTo>
                <a:pt x="1441450" y="1717675"/>
                <a:pt x="1442292" y="1654015"/>
                <a:pt x="1447800" y="1590675"/>
              </a:cubicBezTo>
              <a:cubicBezTo>
                <a:pt x="1449938" y="1566090"/>
                <a:pt x="1485111" y="1511826"/>
                <a:pt x="1495425" y="1504950"/>
              </a:cubicBezTo>
              <a:cubicBezTo>
                <a:pt x="1504950" y="1498600"/>
                <a:pt x="1514842" y="1492769"/>
                <a:pt x="1524000" y="1485900"/>
              </a:cubicBezTo>
              <a:cubicBezTo>
                <a:pt x="1628805" y="1407296"/>
                <a:pt x="1510448" y="1488584"/>
                <a:pt x="1628775" y="1409700"/>
              </a:cubicBezTo>
              <a:cubicBezTo>
                <a:pt x="1650074" y="1395501"/>
                <a:pt x="1679575" y="1403350"/>
                <a:pt x="1704975" y="1400175"/>
              </a:cubicBezTo>
              <a:cubicBezTo>
                <a:pt x="1749425" y="1333500"/>
                <a:pt x="1724025" y="1355725"/>
                <a:pt x="1771650" y="1323975"/>
              </a:cubicBezTo>
              <a:lnTo>
                <a:pt x="1809750" y="1266825"/>
              </a:lnTo>
              <a:cubicBezTo>
                <a:pt x="1815319" y="1258471"/>
                <a:pt x="1813003" y="1246090"/>
                <a:pt x="1819275" y="1238250"/>
              </a:cubicBezTo>
              <a:cubicBezTo>
                <a:pt x="1826426" y="1229311"/>
                <a:pt x="1838325" y="1225550"/>
                <a:pt x="1847850" y="1219200"/>
              </a:cubicBezTo>
              <a:cubicBezTo>
                <a:pt x="1854895" y="1229767"/>
                <a:pt x="1881724" y="1274058"/>
                <a:pt x="1895475" y="1276350"/>
              </a:cubicBezTo>
              <a:cubicBezTo>
                <a:pt x="1906767" y="1278232"/>
                <a:pt x="1914525" y="1263650"/>
                <a:pt x="1924050" y="1257300"/>
              </a:cubicBezTo>
              <a:cubicBezTo>
                <a:pt x="1967336" y="1192371"/>
                <a:pt x="1908994" y="1264828"/>
                <a:pt x="2000250" y="1219200"/>
              </a:cubicBezTo>
              <a:cubicBezTo>
                <a:pt x="2015022" y="1211814"/>
                <a:pt x="2024317" y="1175574"/>
                <a:pt x="2028825" y="1162050"/>
              </a:cubicBezTo>
              <a:cubicBezTo>
                <a:pt x="2032000" y="1117600"/>
                <a:pt x="2030606" y="1072585"/>
                <a:pt x="2038350" y="1028700"/>
              </a:cubicBezTo>
              <a:cubicBezTo>
                <a:pt x="2040339" y="1017427"/>
                <a:pt x="2055781" y="1011458"/>
                <a:pt x="2057400" y="1000125"/>
              </a:cubicBezTo>
              <a:cubicBezTo>
                <a:pt x="2059251" y="987166"/>
                <a:pt x="2051637" y="974564"/>
                <a:pt x="2047875" y="962025"/>
              </a:cubicBezTo>
              <a:cubicBezTo>
                <a:pt x="2042105" y="942791"/>
                <a:pt x="2035175" y="923925"/>
                <a:pt x="2028825" y="904875"/>
              </a:cubicBezTo>
              <a:lnTo>
                <a:pt x="2000250" y="819150"/>
              </a:lnTo>
              <a:cubicBezTo>
                <a:pt x="1996110" y="806731"/>
                <a:pt x="1995882" y="793082"/>
                <a:pt x="1990725" y="781050"/>
              </a:cubicBezTo>
              <a:cubicBezTo>
                <a:pt x="1986216" y="770528"/>
                <a:pt x="1978025" y="762000"/>
                <a:pt x="1971675" y="752475"/>
              </a:cubicBezTo>
              <a:cubicBezTo>
                <a:pt x="1968500" y="723900"/>
                <a:pt x="1966522" y="695167"/>
                <a:pt x="1962150" y="666750"/>
              </a:cubicBezTo>
              <a:cubicBezTo>
                <a:pt x="1960159" y="653811"/>
                <a:pt x="1954476" y="641609"/>
                <a:pt x="1952625" y="628650"/>
              </a:cubicBezTo>
              <a:cubicBezTo>
                <a:pt x="1948112" y="597062"/>
                <a:pt x="1953190" y="563671"/>
                <a:pt x="1943100" y="533400"/>
              </a:cubicBezTo>
              <a:cubicBezTo>
                <a:pt x="1939480" y="522540"/>
                <a:pt x="1923319" y="521679"/>
                <a:pt x="1914525" y="514350"/>
              </a:cubicBezTo>
              <a:cubicBezTo>
                <a:pt x="1904177" y="505726"/>
                <a:pt x="1898213" y="491349"/>
                <a:pt x="1885950" y="485775"/>
              </a:cubicBezTo>
              <a:cubicBezTo>
                <a:pt x="1862115" y="474941"/>
                <a:pt x="1835150" y="473075"/>
                <a:pt x="1809750" y="466725"/>
              </a:cubicBezTo>
              <a:cubicBezTo>
                <a:pt x="1800010" y="464290"/>
                <a:pt x="1790829" y="459958"/>
                <a:pt x="1781175" y="457200"/>
              </a:cubicBezTo>
              <a:cubicBezTo>
                <a:pt x="1768588" y="453604"/>
                <a:pt x="1755775" y="450850"/>
                <a:pt x="1743075" y="447675"/>
              </a:cubicBezTo>
              <a:cubicBezTo>
                <a:pt x="1721125" y="451333"/>
                <a:pt x="1680798" y="455001"/>
                <a:pt x="1657350" y="466725"/>
              </a:cubicBezTo>
              <a:cubicBezTo>
                <a:pt x="1647111" y="471845"/>
                <a:pt x="1640126" y="484294"/>
                <a:pt x="1628775" y="485775"/>
              </a:cubicBezTo>
              <a:cubicBezTo>
                <a:pt x="1565730" y="493998"/>
                <a:pt x="1501775" y="492125"/>
                <a:pt x="1438275" y="495300"/>
              </a:cubicBezTo>
              <a:cubicBezTo>
                <a:pt x="1370959" y="481837"/>
                <a:pt x="1406009" y="490895"/>
                <a:pt x="1333500" y="466725"/>
              </a:cubicBezTo>
              <a:cubicBezTo>
                <a:pt x="1321943" y="462873"/>
                <a:pt x="1162723" y="447742"/>
                <a:pt x="1162050" y="447675"/>
              </a:cubicBezTo>
              <a:cubicBezTo>
                <a:pt x="1152525" y="444500"/>
                <a:pt x="1141315" y="444422"/>
                <a:pt x="1133475" y="438150"/>
              </a:cubicBezTo>
              <a:cubicBezTo>
                <a:pt x="1124536" y="430999"/>
                <a:pt x="1124133" y="415642"/>
                <a:pt x="1114425" y="409575"/>
              </a:cubicBezTo>
              <a:cubicBezTo>
                <a:pt x="1097397" y="398932"/>
                <a:pt x="1057275" y="390525"/>
                <a:pt x="1057275" y="390525"/>
              </a:cubicBezTo>
              <a:cubicBezTo>
                <a:pt x="1047750" y="384175"/>
                <a:pt x="1035851" y="380414"/>
                <a:pt x="1028700" y="371475"/>
              </a:cubicBezTo>
              <a:cubicBezTo>
                <a:pt x="1022428" y="363635"/>
                <a:pt x="1023665" y="351880"/>
                <a:pt x="1019175" y="342900"/>
              </a:cubicBezTo>
              <a:cubicBezTo>
                <a:pt x="1017167" y="338884"/>
                <a:pt x="1012825" y="336550"/>
                <a:pt x="1009650" y="333375"/>
              </a:cubicBezTo>
              <a:lnTo>
                <a:pt x="1000125" y="19050"/>
              </a:lnTo>
              <a:lnTo>
                <a:pt x="581025" y="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190500</xdr:colOff>
      <xdr:row>131</xdr:row>
      <xdr:rowOff>3362</xdr:rowOff>
    </xdr:from>
    <xdr:to>
      <xdr:col>4</xdr:col>
      <xdr:colOff>26375</xdr:colOff>
      <xdr:row>138</xdr:row>
      <xdr:rowOff>102721</xdr:rowOff>
    </xdr:to>
    <xdr:sp macro="" textlink="">
      <xdr:nvSpPr>
        <xdr:cNvPr id="24" name="Alaska"/>
        <xdr:cNvSpPr/>
      </xdr:nvSpPr>
      <xdr:spPr>
        <a:xfrm>
          <a:off x="304800" y="21923562"/>
          <a:ext cx="1664675" cy="1255059"/>
        </a:xfrm>
        <a:custGeom>
          <a:avLst/>
          <a:gdLst>
            <a:gd name="connsiteX0" fmla="*/ 1203181 w 1549815"/>
            <a:gd name="connsiteY0" fmla="*/ 152400 h 1295400"/>
            <a:gd name="connsiteX1" fmla="*/ 1203181 w 1549815"/>
            <a:gd name="connsiteY1" fmla="*/ 152400 h 1295400"/>
            <a:gd name="connsiteX2" fmla="*/ 1060306 w 1549815"/>
            <a:gd name="connsiteY2" fmla="*/ 114300 h 1295400"/>
            <a:gd name="connsiteX3" fmla="*/ 1031731 w 1549815"/>
            <a:gd name="connsiteY3" fmla="*/ 104775 h 1295400"/>
            <a:gd name="connsiteX4" fmla="*/ 1003156 w 1549815"/>
            <a:gd name="connsiteY4" fmla="*/ 95250 h 1295400"/>
            <a:gd name="connsiteX5" fmla="*/ 946006 w 1549815"/>
            <a:gd name="connsiteY5" fmla="*/ 57150 h 1295400"/>
            <a:gd name="connsiteX6" fmla="*/ 926956 w 1549815"/>
            <a:gd name="connsiteY6" fmla="*/ 28575 h 1295400"/>
            <a:gd name="connsiteX7" fmla="*/ 869806 w 1549815"/>
            <a:gd name="connsiteY7" fmla="*/ 0 h 1295400"/>
            <a:gd name="connsiteX8" fmla="*/ 774556 w 1549815"/>
            <a:gd name="connsiteY8" fmla="*/ 9525 h 1295400"/>
            <a:gd name="connsiteX9" fmla="*/ 660256 w 1549815"/>
            <a:gd name="connsiteY9" fmla="*/ 28575 h 1295400"/>
            <a:gd name="connsiteX10" fmla="*/ 603106 w 1549815"/>
            <a:gd name="connsiteY10" fmla="*/ 76200 h 1295400"/>
            <a:gd name="connsiteX11" fmla="*/ 545956 w 1549815"/>
            <a:gd name="connsiteY11" fmla="*/ 95250 h 1295400"/>
            <a:gd name="connsiteX12" fmla="*/ 450706 w 1549815"/>
            <a:gd name="connsiteY12" fmla="*/ 85725 h 1295400"/>
            <a:gd name="connsiteX13" fmla="*/ 441181 w 1549815"/>
            <a:gd name="connsiteY13" fmla="*/ 123825 h 1295400"/>
            <a:gd name="connsiteX14" fmla="*/ 488806 w 1549815"/>
            <a:gd name="connsiteY14" fmla="*/ 209550 h 1295400"/>
            <a:gd name="connsiteX15" fmla="*/ 555481 w 1549815"/>
            <a:gd name="connsiteY15" fmla="*/ 285750 h 1295400"/>
            <a:gd name="connsiteX16" fmla="*/ 574531 w 1549815"/>
            <a:gd name="connsiteY16" fmla="*/ 314325 h 1295400"/>
            <a:gd name="connsiteX17" fmla="*/ 545956 w 1549815"/>
            <a:gd name="connsiteY17" fmla="*/ 323850 h 1295400"/>
            <a:gd name="connsiteX18" fmla="*/ 479281 w 1549815"/>
            <a:gd name="connsiteY18" fmla="*/ 314325 h 1295400"/>
            <a:gd name="connsiteX19" fmla="*/ 441181 w 1549815"/>
            <a:gd name="connsiteY19" fmla="*/ 276225 h 1295400"/>
            <a:gd name="connsiteX20" fmla="*/ 412606 w 1549815"/>
            <a:gd name="connsiteY20" fmla="*/ 257175 h 1295400"/>
            <a:gd name="connsiteX21" fmla="*/ 374506 w 1549815"/>
            <a:gd name="connsiteY21" fmla="*/ 266700 h 1295400"/>
            <a:gd name="connsiteX22" fmla="*/ 317356 w 1549815"/>
            <a:gd name="connsiteY22" fmla="*/ 285750 h 1295400"/>
            <a:gd name="connsiteX23" fmla="*/ 307831 w 1549815"/>
            <a:gd name="connsiteY23" fmla="*/ 314325 h 1295400"/>
            <a:gd name="connsiteX24" fmla="*/ 345931 w 1549815"/>
            <a:gd name="connsiteY24" fmla="*/ 419100 h 1295400"/>
            <a:gd name="connsiteX25" fmla="*/ 403081 w 1549815"/>
            <a:gd name="connsiteY25" fmla="*/ 438150 h 1295400"/>
            <a:gd name="connsiteX26" fmla="*/ 431656 w 1549815"/>
            <a:gd name="connsiteY26" fmla="*/ 447675 h 1295400"/>
            <a:gd name="connsiteX27" fmla="*/ 441181 w 1549815"/>
            <a:gd name="connsiteY27" fmla="*/ 533400 h 1295400"/>
            <a:gd name="connsiteX28" fmla="*/ 403081 w 1549815"/>
            <a:gd name="connsiteY28" fmla="*/ 542925 h 1295400"/>
            <a:gd name="connsiteX29" fmla="*/ 317356 w 1549815"/>
            <a:gd name="connsiteY29" fmla="*/ 533400 h 1295400"/>
            <a:gd name="connsiteX30" fmla="*/ 260206 w 1549815"/>
            <a:gd name="connsiteY30" fmla="*/ 552450 h 1295400"/>
            <a:gd name="connsiteX31" fmla="*/ 231631 w 1549815"/>
            <a:gd name="connsiteY31" fmla="*/ 571500 h 1295400"/>
            <a:gd name="connsiteX32" fmla="*/ 222106 w 1549815"/>
            <a:gd name="connsiteY32" fmla="*/ 600075 h 1295400"/>
            <a:gd name="connsiteX33" fmla="*/ 203056 w 1549815"/>
            <a:gd name="connsiteY33" fmla="*/ 638175 h 1295400"/>
            <a:gd name="connsiteX34" fmla="*/ 184006 w 1549815"/>
            <a:gd name="connsiteY34" fmla="*/ 666750 h 1295400"/>
            <a:gd name="connsiteX35" fmla="*/ 164956 w 1549815"/>
            <a:gd name="connsiteY35" fmla="*/ 723900 h 1295400"/>
            <a:gd name="connsiteX36" fmla="*/ 174481 w 1549815"/>
            <a:gd name="connsiteY36" fmla="*/ 752475 h 1295400"/>
            <a:gd name="connsiteX37" fmla="*/ 231631 w 1549815"/>
            <a:gd name="connsiteY37" fmla="*/ 790575 h 1295400"/>
            <a:gd name="connsiteX38" fmla="*/ 260206 w 1549815"/>
            <a:gd name="connsiteY38" fmla="*/ 847725 h 1295400"/>
            <a:gd name="connsiteX39" fmla="*/ 269731 w 1549815"/>
            <a:gd name="connsiteY39" fmla="*/ 914400 h 1295400"/>
            <a:gd name="connsiteX40" fmla="*/ 298306 w 1549815"/>
            <a:gd name="connsiteY40" fmla="*/ 923925 h 1295400"/>
            <a:gd name="connsiteX41" fmla="*/ 345931 w 1549815"/>
            <a:gd name="connsiteY41" fmla="*/ 933450 h 1295400"/>
            <a:gd name="connsiteX42" fmla="*/ 374506 w 1549815"/>
            <a:gd name="connsiteY42" fmla="*/ 942975 h 1295400"/>
            <a:gd name="connsiteX43" fmla="*/ 412606 w 1549815"/>
            <a:gd name="connsiteY43" fmla="*/ 952500 h 1295400"/>
            <a:gd name="connsiteX44" fmla="*/ 364981 w 1549815"/>
            <a:gd name="connsiteY44" fmla="*/ 1038225 h 1295400"/>
            <a:gd name="connsiteX45" fmla="*/ 307831 w 1549815"/>
            <a:gd name="connsiteY45" fmla="*/ 1057275 h 1295400"/>
            <a:gd name="connsiteX46" fmla="*/ 279256 w 1549815"/>
            <a:gd name="connsiteY46" fmla="*/ 1066800 h 1295400"/>
            <a:gd name="connsiteX47" fmla="*/ 250681 w 1549815"/>
            <a:gd name="connsiteY47" fmla="*/ 1085850 h 1295400"/>
            <a:gd name="connsiteX48" fmla="*/ 31606 w 1549815"/>
            <a:gd name="connsiteY48" fmla="*/ 1114425 h 1295400"/>
            <a:gd name="connsiteX49" fmla="*/ 3031 w 1549815"/>
            <a:gd name="connsiteY49" fmla="*/ 1123950 h 1295400"/>
            <a:gd name="connsiteX50" fmla="*/ 41131 w 1549815"/>
            <a:gd name="connsiteY50" fmla="*/ 1162050 h 1295400"/>
            <a:gd name="connsiteX51" fmla="*/ 279256 w 1549815"/>
            <a:gd name="connsiteY51" fmla="*/ 1152525 h 1295400"/>
            <a:gd name="connsiteX52" fmla="*/ 336406 w 1549815"/>
            <a:gd name="connsiteY52" fmla="*/ 1123950 h 1295400"/>
            <a:gd name="connsiteX53" fmla="*/ 364981 w 1549815"/>
            <a:gd name="connsiteY53" fmla="*/ 1114425 h 1295400"/>
            <a:gd name="connsiteX54" fmla="*/ 384031 w 1549815"/>
            <a:gd name="connsiteY54" fmla="*/ 1085850 h 1295400"/>
            <a:gd name="connsiteX55" fmla="*/ 469756 w 1549815"/>
            <a:gd name="connsiteY55" fmla="*/ 1047750 h 1295400"/>
            <a:gd name="connsiteX56" fmla="*/ 507856 w 1549815"/>
            <a:gd name="connsiteY56" fmla="*/ 1038225 h 1295400"/>
            <a:gd name="connsiteX57" fmla="*/ 555481 w 1549815"/>
            <a:gd name="connsiteY57" fmla="*/ 1028700 h 1295400"/>
            <a:gd name="connsiteX58" fmla="*/ 584056 w 1549815"/>
            <a:gd name="connsiteY58" fmla="*/ 1019175 h 1295400"/>
            <a:gd name="connsiteX59" fmla="*/ 612631 w 1549815"/>
            <a:gd name="connsiteY59" fmla="*/ 942975 h 1295400"/>
            <a:gd name="connsiteX60" fmla="*/ 669781 w 1549815"/>
            <a:gd name="connsiteY60" fmla="*/ 885825 h 1295400"/>
            <a:gd name="connsiteX61" fmla="*/ 688831 w 1549815"/>
            <a:gd name="connsiteY61" fmla="*/ 857250 h 1295400"/>
            <a:gd name="connsiteX62" fmla="*/ 717406 w 1549815"/>
            <a:gd name="connsiteY62" fmla="*/ 847725 h 1295400"/>
            <a:gd name="connsiteX63" fmla="*/ 745981 w 1549815"/>
            <a:gd name="connsiteY63" fmla="*/ 819150 h 1295400"/>
            <a:gd name="connsiteX64" fmla="*/ 736456 w 1549815"/>
            <a:gd name="connsiteY64" fmla="*/ 904875 h 1295400"/>
            <a:gd name="connsiteX65" fmla="*/ 726931 w 1549815"/>
            <a:gd name="connsiteY65" fmla="*/ 952500 h 1295400"/>
            <a:gd name="connsiteX66" fmla="*/ 755506 w 1549815"/>
            <a:gd name="connsiteY66" fmla="*/ 962025 h 1295400"/>
            <a:gd name="connsiteX67" fmla="*/ 803131 w 1549815"/>
            <a:gd name="connsiteY67" fmla="*/ 914400 h 1295400"/>
            <a:gd name="connsiteX68" fmla="*/ 822181 w 1549815"/>
            <a:gd name="connsiteY68" fmla="*/ 885825 h 1295400"/>
            <a:gd name="connsiteX69" fmla="*/ 831706 w 1549815"/>
            <a:gd name="connsiteY69" fmla="*/ 857250 h 1295400"/>
            <a:gd name="connsiteX70" fmla="*/ 860281 w 1549815"/>
            <a:gd name="connsiteY70" fmla="*/ 847725 h 1295400"/>
            <a:gd name="connsiteX71" fmla="*/ 955531 w 1549815"/>
            <a:gd name="connsiteY71" fmla="*/ 866775 h 1295400"/>
            <a:gd name="connsiteX72" fmla="*/ 993631 w 1549815"/>
            <a:gd name="connsiteY72" fmla="*/ 885825 h 1295400"/>
            <a:gd name="connsiteX73" fmla="*/ 1031731 w 1549815"/>
            <a:gd name="connsiteY73" fmla="*/ 895350 h 1295400"/>
            <a:gd name="connsiteX74" fmla="*/ 1060306 w 1549815"/>
            <a:gd name="connsiteY74" fmla="*/ 923925 h 1295400"/>
            <a:gd name="connsiteX75" fmla="*/ 1088881 w 1549815"/>
            <a:gd name="connsiteY75" fmla="*/ 933450 h 1295400"/>
            <a:gd name="connsiteX76" fmla="*/ 1098406 w 1549815"/>
            <a:gd name="connsiteY76" fmla="*/ 981075 h 1295400"/>
            <a:gd name="connsiteX77" fmla="*/ 1126981 w 1549815"/>
            <a:gd name="connsiteY77" fmla="*/ 990600 h 1295400"/>
            <a:gd name="connsiteX78" fmla="*/ 1193656 w 1549815"/>
            <a:gd name="connsiteY78" fmla="*/ 1009650 h 1295400"/>
            <a:gd name="connsiteX79" fmla="*/ 1250806 w 1549815"/>
            <a:gd name="connsiteY79" fmla="*/ 1057275 h 1295400"/>
            <a:gd name="connsiteX80" fmla="*/ 1269856 w 1549815"/>
            <a:gd name="connsiteY80" fmla="*/ 1085850 h 1295400"/>
            <a:gd name="connsiteX81" fmla="*/ 1298431 w 1549815"/>
            <a:gd name="connsiteY81" fmla="*/ 1104900 h 1295400"/>
            <a:gd name="connsiteX82" fmla="*/ 1355581 w 1549815"/>
            <a:gd name="connsiteY82" fmla="*/ 1162050 h 1295400"/>
            <a:gd name="connsiteX83" fmla="*/ 1374631 w 1549815"/>
            <a:gd name="connsiteY83" fmla="*/ 1190625 h 1295400"/>
            <a:gd name="connsiteX84" fmla="*/ 1403206 w 1549815"/>
            <a:gd name="connsiteY84" fmla="*/ 1219200 h 1295400"/>
            <a:gd name="connsiteX85" fmla="*/ 1441306 w 1549815"/>
            <a:gd name="connsiteY85" fmla="*/ 1276350 h 1295400"/>
            <a:gd name="connsiteX86" fmla="*/ 1498456 w 1549815"/>
            <a:gd name="connsiteY86" fmla="*/ 1295400 h 1295400"/>
            <a:gd name="connsiteX87" fmla="*/ 1546081 w 1549815"/>
            <a:gd name="connsiteY87" fmla="*/ 1285875 h 1295400"/>
            <a:gd name="connsiteX88" fmla="*/ 1507981 w 1549815"/>
            <a:gd name="connsiteY88" fmla="*/ 1238250 h 1295400"/>
            <a:gd name="connsiteX89" fmla="*/ 1431781 w 1549815"/>
            <a:gd name="connsiteY89" fmla="*/ 1123950 h 1295400"/>
            <a:gd name="connsiteX90" fmla="*/ 1403206 w 1549815"/>
            <a:gd name="connsiteY90" fmla="*/ 1095375 h 1295400"/>
            <a:gd name="connsiteX91" fmla="*/ 1393681 w 1549815"/>
            <a:gd name="connsiteY91" fmla="*/ 1066800 h 1295400"/>
            <a:gd name="connsiteX92" fmla="*/ 1298431 w 1549815"/>
            <a:gd name="connsiteY92" fmla="*/ 1019175 h 1295400"/>
            <a:gd name="connsiteX93" fmla="*/ 1212706 w 1549815"/>
            <a:gd name="connsiteY93" fmla="*/ 933450 h 1295400"/>
            <a:gd name="connsiteX94" fmla="*/ 1184131 w 1549815"/>
            <a:gd name="connsiteY94" fmla="*/ 923925 h 1295400"/>
            <a:gd name="connsiteX95" fmla="*/ 1136506 w 1549815"/>
            <a:gd name="connsiteY95" fmla="*/ 885825 h 1295400"/>
            <a:gd name="connsiteX96" fmla="*/ 1203181 w 1549815"/>
            <a:gd name="connsiteY96" fmla="*/ 152400 h 12954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Lst>
          <a:rect l="l" t="t" r="r" b="b"/>
          <a:pathLst>
            <a:path w="1549815" h="1295400">
              <a:moveTo>
                <a:pt x="1203181" y="152400"/>
              </a:moveTo>
              <a:lnTo>
                <a:pt x="1203181" y="152400"/>
              </a:lnTo>
              <a:cubicBezTo>
                <a:pt x="1097854" y="128994"/>
                <a:pt x="1145226" y="142607"/>
                <a:pt x="1060306" y="114300"/>
              </a:cubicBezTo>
              <a:lnTo>
                <a:pt x="1031731" y="104775"/>
              </a:lnTo>
              <a:lnTo>
                <a:pt x="1003156" y="95250"/>
              </a:lnTo>
              <a:lnTo>
                <a:pt x="946006" y="57150"/>
              </a:lnTo>
              <a:cubicBezTo>
                <a:pt x="936481" y="50800"/>
                <a:pt x="935051" y="36670"/>
                <a:pt x="926956" y="28575"/>
              </a:cubicBezTo>
              <a:cubicBezTo>
                <a:pt x="908492" y="10111"/>
                <a:pt x="893047" y="7747"/>
                <a:pt x="869806" y="0"/>
              </a:cubicBezTo>
              <a:lnTo>
                <a:pt x="774556" y="9525"/>
              </a:lnTo>
              <a:cubicBezTo>
                <a:pt x="681306" y="19341"/>
                <a:pt x="715249" y="10244"/>
                <a:pt x="660256" y="28575"/>
              </a:cubicBezTo>
              <a:cubicBezTo>
                <a:pt x="642311" y="46520"/>
                <a:pt x="626976" y="65591"/>
                <a:pt x="603106" y="76200"/>
              </a:cubicBezTo>
              <a:cubicBezTo>
                <a:pt x="584756" y="84355"/>
                <a:pt x="545956" y="95250"/>
                <a:pt x="545956" y="95250"/>
              </a:cubicBezTo>
              <a:cubicBezTo>
                <a:pt x="514206" y="92075"/>
                <a:pt x="481490" y="77329"/>
                <a:pt x="450706" y="85725"/>
              </a:cubicBezTo>
              <a:cubicBezTo>
                <a:pt x="438076" y="89169"/>
                <a:pt x="439878" y="110799"/>
                <a:pt x="441181" y="123825"/>
              </a:cubicBezTo>
              <a:cubicBezTo>
                <a:pt x="447857" y="190586"/>
                <a:pt x="457190" y="168901"/>
                <a:pt x="488806" y="209550"/>
              </a:cubicBezTo>
              <a:cubicBezTo>
                <a:pt x="548643" y="286483"/>
                <a:pt x="500163" y="248871"/>
                <a:pt x="555481" y="285750"/>
              </a:cubicBezTo>
              <a:cubicBezTo>
                <a:pt x="561831" y="295275"/>
                <a:pt x="577307" y="303219"/>
                <a:pt x="574531" y="314325"/>
              </a:cubicBezTo>
              <a:cubicBezTo>
                <a:pt x="572096" y="324065"/>
                <a:pt x="555996" y="323850"/>
                <a:pt x="545956" y="323850"/>
              </a:cubicBezTo>
              <a:cubicBezTo>
                <a:pt x="523505" y="323850"/>
                <a:pt x="501506" y="317500"/>
                <a:pt x="479281" y="314325"/>
              </a:cubicBezTo>
              <a:cubicBezTo>
                <a:pt x="416936" y="293543"/>
                <a:pt x="478126" y="322407"/>
                <a:pt x="441181" y="276225"/>
              </a:cubicBezTo>
              <a:cubicBezTo>
                <a:pt x="434030" y="267286"/>
                <a:pt x="422131" y="263525"/>
                <a:pt x="412606" y="257175"/>
              </a:cubicBezTo>
              <a:cubicBezTo>
                <a:pt x="399906" y="260350"/>
                <a:pt x="387045" y="262938"/>
                <a:pt x="374506" y="266700"/>
              </a:cubicBezTo>
              <a:cubicBezTo>
                <a:pt x="355272" y="272470"/>
                <a:pt x="317356" y="285750"/>
                <a:pt x="317356" y="285750"/>
              </a:cubicBezTo>
              <a:cubicBezTo>
                <a:pt x="314181" y="295275"/>
                <a:pt x="307831" y="304285"/>
                <a:pt x="307831" y="314325"/>
              </a:cubicBezTo>
              <a:cubicBezTo>
                <a:pt x="307831" y="358251"/>
                <a:pt x="305147" y="396442"/>
                <a:pt x="345931" y="419100"/>
              </a:cubicBezTo>
              <a:cubicBezTo>
                <a:pt x="363484" y="428852"/>
                <a:pt x="384031" y="431800"/>
                <a:pt x="403081" y="438150"/>
              </a:cubicBezTo>
              <a:lnTo>
                <a:pt x="431656" y="447675"/>
              </a:lnTo>
              <a:cubicBezTo>
                <a:pt x="450694" y="476232"/>
                <a:pt x="470682" y="492099"/>
                <a:pt x="441181" y="533400"/>
              </a:cubicBezTo>
              <a:cubicBezTo>
                <a:pt x="433572" y="544052"/>
                <a:pt x="415781" y="539750"/>
                <a:pt x="403081" y="542925"/>
              </a:cubicBezTo>
              <a:cubicBezTo>
                <a:pt x="355581" y="519175"/>
                <a:pt x="373112" y="518194"/>
                <a:pt x="317356" y="533400"/>
              </a:cubicBezTo>
              <a:cubicBezTo>
                <a:pt x="297983" y="538684"/>
                <a:pt x="260206" y="552450"/>
                <a:pt x="260206" y="552450"/>
              </a:cubicBezTo>
              <a:cubicBezTo>
                <a:pt x="250681" y="558800"/>
                <a:pt x="238782" y="562561"/>
                <a:pt x="231631" y="571500"/>
              </a:cubicBezTo>
              <a:cubicBezTo>
                <a:pt x="225359" y="579340"/>
                <a:pt x="226061" y="590847"/>
                <a:pt x="222106" y="600075"/>
              </a:cubicBezTo>
              <a:cubicBezTo>
                <a:pt x="216513" y="613126"/>
                <a:pt x="210101" y="625847"/>
                <a:pt x="203056" y="638175"/>
              </a:cubicBezTo>
              <a:cubicBezTo>
                <a:pt x="197376" y="648114"/>
                <a:pt x="188655" y="656289"/>
                <a:pt x="184006" y="666750"/>
              </a:cubicBezTo>
              <a:cubicBezTo>
                <a:pt x="175851" y="685100"/>
                <a:pt x="164956" y="723900"/>
                <a:pt x="164956" y="723900"/>
              </a:cubicBezTo>
              <a:cubicBezTo>
                <a:pt x="168131" y="733425"/>
                <a:pt x="168912" y="744121"/>
                <a:pt x="174481" y="752475"/>
              </a:cubicBezTo>
              <a:cubicBezTo>
                <a:pt x="194866" y="783053"/>
                <a:pt x="201673" y="780589"/>
                <a:pt x="231631" y="790575"/>
              </a:cubicBezTo>
              <a:cubicBezTo>
                <a:pt x="247686" y="814657"/>
                <a:pt x="254572" y="819557"/>
                <a:pt x="260206" y="847725"/>
              </a:cubicBezTo>
              <a:cubicBezTo>
                <a:pt x="264609" y="869740"/>
                <a:pt x="259691" y="894320"/>
                <a:pt x="269731" y="914400"/>
              </a:cubicBezTo>
              <a:cubicBezTo>
                <a:pt x="274221" y="923380"/>
                <a:pt x="288566" y="921490"/>
                <a:pt x="298306" y="923925"/>
              </a:cubicBezTo>
              <a:cubicBezTo>
                <a:pt x="314012" y="927852"/>
                <a:pt x="330225" y="929523"/>
                <a:pt x="345931" y="933450"/>
              </a:cubicBezTo>
              <a:cubicBezTo>
                <a:pt x="355671" y="935885"/>
                <a:pt x="364852" y="940217"/>
                <a:pt x="374506" y="942975"/>
              </a:cubicBezTo>
              <a:cubicBezTo>
                <a:pt x="387093" y="946571"/>
                <a:pt x="399906" y="949325"/>
                <a:pt x="412606" y="952500"/>
              </a:cubicBezTo>
              <a:cubicBezTo>
                <a:pt x="404219" y="977661"/>
                <a:pt x="389545" y="1030037"/>
                <a:pt x="364981" y="1038225"/>
              </a:cubicBezTo>
              <a:lnTo>
                <a:pt x="307831" y="1057275"/>
              </a:lnTo>
              <a:lnTo>
                <a:pt x="279256" y="1066800"/>
              </a:lnTo>
              <a:cubicBezTo>
                <a:pt x="269731" y="1073150"/>
                <a:pt x="261142" y="1081201"/>
                <a:pt x="250681" y="1085850"/>
              </a:cubicBezTo>
              <a:cubicBezTo>
                <a:pt x="173484" y="1120160"/>
                <a:pt x="129443" y="1108670"/>
                <a:pt x="31606" y="1114425"/>
              </a:cubicBezTo>
              <a:cubicBezTo>
                <a:pt x="22081" y="1117600"/>
                <a:pt x="7521" y="1114970"/>
                <a:pt x="3031" y="1123950"/>
              </a:cubicBezTo>
              <a:cubicBezTo>
                <a:pt x="-11483" y="1152979"/>
                <a:pt x="30245" y="1158421"/>
                <a:pt x="41131" y="1162050"/>
              </a:cubicBezTo>
              <a:cubicBezTo>
                <a:pt x="120506" y="1158875"/>
                <a:pt x="200019" y="1158185"/>
                <a:pt x="279256" y="1152525"/>
              </a:cubicBezTo>
              <a:cubicBezTo>
                <a:pt x="307188" y="1150530"/>
                <a:pt x="312593" y="1135856"/>
                <a:pt x="336406" y="1123950"/>
              </a:cubicBezTo>
              <a:cubicBezTo>
                <a:pt x="345386" y="1119460"/>
                <a:pt x="355456" y="1117600"/>
                <a:pt x="364981" y="1114425"/>
              </a:cubicBezTo>
              <a:cubicBezTo>
                <a:pt x="371331" y="1104900"/>
                <a:pt x="375936" y="1093945"/>
                <a:pt x="384031" y="1085850"/>
              </a:cubicBezTo>
              <a:cubicBezTo>
                <a:pt x="404880" y="1065001"/>
                <a:pt x="444605" y="1054038"/>
                <a:pt x="469756" y="1047750"/>
              </a:cubicBezTo>
              <a:cubicBezTo>
                <a:pt x="482456" y="1044575"/>
                <a:pt x="495077" y="1041065"/>
                <a:pt x="507856" y="1038225"/>
              </a:cubicBezTo>
              <a:cubicBezTo>
                <a:pt x="523660" y="1034713"/>
                <a:pt x="539775" y="1032627"/>
                <a:pt x="555481" y="1028700"/>
              </a:cubicBezTo>
              <a:cubicBezTo>
                <a:pt x="565221" y="1026265"/>
                <a:pt x="574531" y="1022350"/>
                <a:pt x="584056" y="1019175"/>
              </a:cubicBezTo>
              <a:cubicBezTo>
                <a:pt x="642603" y="931355"/>
                <a:pt x="557704" y="1066561"/>
                <a:pt x="612631" y="942975"/>
              </a:cubicBezTo>
              <a:cubicBezTo>
                <a:pt x="627555" y="909397"/>
                <a:pt x="642794" y="903816"/>
                <a:pt x="669781" y="885825"/>
              </a:cubicBezTo>
              <a:cubicBezTo>
                <a:pt x="676131" y="876300"/>
                <a:pt x="679892" y="864401"/>
                <a:pt x="688831" y="857250"/>
              </a:cubicBezTo>
              <a:cubicBezTo>
                <a:pt x="696671" y="850978"/>
                <a:pt x="709052" y="853294"/>
                <a:pt x="717406" y="847725"/>
              </a:cubicBezTo>
              <a:cubicBezTo>
                <a:pt x="728614" y="840253"/>
                <a:pt x="736456" y="828675"/>
                <a:pt x="745981" y="819150"/>
              </a:cubicBezTo>
              <a:cubicBezTo>
                <a:pt x="742806" y="847725"/>
                <a:pt x="740522" y="876413"/>
                <a:pt x="736456" y="904875"/>
              </a:cubicBezTo>
              <a:cubicBezTo>
                <a:pt x="734166" y="920902"/>
                <a:pt x="721811" y="937141"/>
                <a:pt x="726931" y="952500"/>
              </a:cubicBezTo>
              <a:cubicBezTo>
                <a:pt x="730106" y="962025"/>
                <a:pt x="745981" y="958850"/>
                <a:pt x="755506" y="962025"/>
              </a:cubicBezTo>
              <a:cubicBezTo>
                <a:pt x="806306" y="885825"/>
                <a:pt x="739631" y="977900"/>
                <a:pt x="803131" y="914400"/>
              </a:cubicBezTo>
              <a:cubicBezTo>
                <a:pt x="811226" y="906305"/>
                <a:pt x="817061" y="896064"/>
                <a:pt x="822181" y="885825"/>
              </a:cubicBezTo>
              <a:cubicBezTo>
                <a:pt x="826671" y="876845"/>
                <a:pt x="824606" y="864350"/>
                <a:pt x="831706" y="857250"/>
              </a:cubicBezTo>
              <a:cubicBezTo>
                <a:pt x="838806" y="850150"/>
                <a:pt x="850756" y="850900"/>
                <a:pt x="860281" y="847725"/>
              </a:cubicBezTo>
              <a:lnTo>
                <a:pt x="955531" y="866775"/>
              </a:lnTo>
              <a:cubicBezTo>
                <a:pt x="969454" y="869560"/>
                <a:pt x="980336" y="880839"/>
                <a:pt x="993631" y="885825"/>
              </a:cubicBezTo>
              <a:cubicBezTo>
                <a:pt x="1005888" y="890422"/>
                <a:pt x="1019031" y="892175"/>
                <a:pt x="1031731" y="895350"/>
              </a:cubicBezTo>
              <a:cubicBezTo>
                <a:pt x="1041256" y="904875"/>
                <a:pt x="1049098" y="916453"/>
                <a:pt x="1060306" y="923925"/>
              </a:cubicBezTo>
              <a:cubicBezTo>
                <a:pt x="1068660" y="929494"/>
                <a:pt x="1083312" y="925096"/>
                <a:pt x="1088881" y="933450"/>
              </a:cubicBezTo>
              <a:cubicBezTo>
                <a:pt x="1097861" y="946920"/>
                <a:pt x="1089426" y="967605"/>
                <a:pt x="1098406" y="981075"/>
              </a:cubicBezTo>
              <a:cubicBezTo>
                <a:pt x="1103975" y="989429"/>
                <a:pt x="1117327" y="987842"/>
                <a:pt x="1126981" y="990600"/>
              </a:cubicBezTo>
              <a:cubicBezTo>
                <a:pt x="1210702" y="1014520"/>
                <a:pt x="1125143" y="986812"/>
                <a:pt x="1193656" y="1009650"/>
              </a:cubicBezTo>
              <a:cubicBezTo>
                <a:pt x="1221753" y="1028381"/>
                <a:pt x="1227887" y="1029773"/>
                <a:pt x="1250806" y="1057275"/>
              </a:cubicBezTo>
              <a:cubicBezTo>
                <a:pt x="1258135" y="1066069"/>
                <a:pt x="1261761" y="1077755"/>
                <a:pt x="1269856" y="1085850"/>
              </a:cubicBezTo>
              <a:cubicBezTo>
                <a:pt x="1277951" y="1093945"/>
                <a:pt x="1289875" y="1097295"/>
                <a:pt x="1298431" y="1104900"/>
              </a:cubicBezTo>
              <a:cubicBezTo>
                <a:pt x="1318567" y="1122798"/>
                <a:pt x="1336531" y="1143000"/>
                <a:pt x="1355581" y="1162050"/>
              </a:cubicBezTo>
              <a:cubicBezTo>
                <a:pt x="1363676" y="1170145"/>
                <a:pt x="1367302" y="1181831"/>
                <a:pt x="1374631" y="1190625"/>
              </a:cubicBezTo>
              <a:cubicBezTo>
                <a:pt x="1383255" y="1200973"/>
                <a:pt x="1393681" y="1209675"/>
                <a:pt x="1403206" y="1219200"/>
              </a:cubicBezTo>
              <a:cubicBezTo>
                <a:pt x="1412156" y="1246050"/>
                <a:pt x="1412118" y="1260134"/>
                <a:pt x="1441306" y="1276350"/>
              </a:cubicBezTo>
              <a:cubicBezTo>
                <a:pt x="1458859" y="1286102"/>
                <a:pt x="1498456" y="1295400"/>
                <a:pt x="1498456" y="1295400"/>
              </a:cubicBezTo>
              <a:cubicBezTo>
                <a:pt x="1514331" y="1292225"/>
                <a:pt x="1534633" y="1297323"/>
                <a:pt x="1546081" y="1285875"/>
              </a:cubicBezTo>
              <a:cubicBezTo>
                <a:pt x="1564484" y="1267472"/>
                <a:pt x="1508940" y="1238889"/>
                <a:pt x="1507981" y="1238250"/>
              </a:cubicBezTo>
              <a:lnTo>
                <a:pt x="1431781" y="1123950"/>
              </a:lnTo>
              <a:cubicBezTo>
                <a:pt x="1424309" y="1112742"/>
                <a:pt x="1412731" y="1104900"/>
                <a:pt x="1403206" y="1095375"/>
              </a:cubicBezTo>
              <a:cubicBezTo>
                <a:pt x="1400031" y="1085850"/>
                <a:pt x="1400781" y="1073900"/>
                <a:pt x="1393681" y="1066800"/>
              </a:cubicBezTo>
              <a:cubicBezTo>
                <a:pt x="1355880" y="1028999"/>
                <a:pt x="1341452" y="1029930"/>
                <a:pt x="1298431" y="1019175"/>
              </a:cubicBezTo>
              <a:lnTo>
                <a:pt x="1212706" y="933450"/>
              </a:lnTo>
              <a:cubicBezTo>
                <a:pt x="1205606" y="926350"/>
                <a:pt x="1193656" y="927100"/>
                <a:pt x="1184131" y="923925"/>
              </a:cubicBezTo>
              <a:cubicBezTo>
                <a:pt x="1148084" y="899894"/>
                <a:pt x="1163651" y="912970"/>
                <a:pt x="1136506" y="885825"/>
              </a:cubicBezTo>
              <a:lnTo>
                <a:pt x="1203181" y="15240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150948</xdr:colOff>
      <xdr:row>140</xdr:row>
      <xdr:rowOff>57709</xdr:rowOff>
    </xdr:from>
    <xdr:to>
      <xdr:col>3</xdr:col>
      <xdr:colOff>39970</xdr:colOff>
      <xdr:row>142</xdr:row>
      <xdr:rowOff>88899</xdr:rowOff>
    </xdr:to>
    <xdr:grpSp>
      <xdr:nvGrpSpPr>
        <xdr:cNvPr id="25" name="Hawaii"/>
        <xdr:cNvGrpSpPr/>
      </xdr:nvGrpSpPr>
      <xdr:grpSpPr>
        <a:xfrm>
          <a:off x="868124" y="22335003"/>
          <a:ext cx="494140" cy="344955"/>
          <a:chOff x="3852863" y="15211425"/>
          <a:chExt cx="503104" cy="371475"/>
        </a:xfrm>
        <a:solidFill>
          <a:srgbClr val="EAEAEA"/>
        </a:solidFill>
      </xdr:grpSpPr>
      <xdr:sp macro="" textlink="">
        <xdr:nvSpPr>
          <xdr:cNvPr id="26" name="Freeform 25"/>
          <xdr:cNvSpPr/>
        </xdr:nvSpPr>
        <xdr:spPr>
          <a:xfrm>
            <a:off x="4248101" y="15430500"/>
            <a:ext cx="107866" cy="152400"/>
          </a:xfrm>
          <a:custGeom>
            <a:avLst/>
            <a:gdLst>
              <a:gd name="connsiteX0" fmla="*/ 38149 w 107866"/>
              <a:gd name="connsiteY0" fmla="*/ 0 h 152400"/>
              <a:gd name="connsiteX1" fmla="*/ 38149 w 107866"/>
              <a:gd name="connsiteY1" fmla="*/ 0 h 152400"/>
              <a:gd name="connsiteX2" fmla="*/ 19099 w 107866"/>
              <a:gd name="connsiteY2" fmla="*/ 133350 h 152400"/>
              <a:gd name="connsiteX3" fmla="*/ 76249 w 107866"/>
              <a:gd name="connsiteY3" fmla="*/ 152400 h 152400"/>
              <a:gd name="connsiteX4" fmla="*/ 104824 w 107866"/>
              <a:gd name="connsiteY4" fmla="*/ 142875 h 152400"/>
              <a:gd name="connsiteX5" fmla="*/ 66724 w 107866"/>
              <a:gd name="connsiteY5" fmla="*/ 57150 h 152400"/>
              <a:gd name="connsiteX6" fmla="*/ 38149 w 107866"/>
              <a:gd name="connsiteY6" fmla="*/ 0 h 1524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7866" h="152400">
                <a:moveTo>
                  <a:pt x="38149" y="0"/>
                </a:moveTo>
                <a:lnTo>
                  <a:pt x="38149" y="0"/>
                </a:lnTo>
                <a:cubicBezTo>
                  <a:pt x="-8931" y="94161"/>
                  <a:pt x="-8931" y="49259"/>
                  <a:pt x="19099" y="133350"/>
                </a:cubicBezTo>
                <a:cubicBezTo>
                  <a:pt x="25449" y="152400"/>
                  <a:pt x="76249" y="152400"/>
                  <a:pt x="76249" y="152400"/>
                </a:cubicBezTo>
                <a:cubicBezTo>
                  <a:pt x="85774" y="149225"/>
                  <a:pt x="102066" y="152529"/>
                  <a:pt x="104824" y="142875"/>
                </a:cubicBezTo>
                <a:cubicBezTo>
                  <a:pt x="116492" y="102036"/>
                  <a:pt x="92629" y="78737"/>
                  <a:pt x="66724" y="57150"/>
                </a:cubicBezTo>
                <a:cubicBezTo>
                  <a:pt x="2102" y="3298"/>
                  <a:pt x="42912" y="9525"/>
                  <a:pt x="38149" y="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 name="Freeform 26"/>
          <xdr:cNvSpPr/>
        </xdr:nvSpPr>
        <xdr:spPr>
          <a:xfrm>
            <a:off x="4124325" y="15325725"/>
            <a:ext cx="73853" cy="57280"/>
          </a:xfrm>
          <a:custGeom>
            <a:avLst/>
            <a:gdLst>
              <a:gd name="connsiteX0" fmla="*/ 0 w 73853"/>
              <a:gd name="connsiteY0" fmla="*/ 0 h 57280"/>
              <a:gd name="connsiteX1" fmla="*/ 0 w 73853"/>
              <a:gd name="connsiteY1" fmla="*/ 0 h 57280"/>
              <a:gd name="connsiteX2" fmla="*/ 66675 w 73853"/>
              <a:gd name="connsiteY2" fmla="*/ 57150 h 57280"/>
              <a:gd name="connsiteX3" fmla="*/ 57150 w 73853"/>
              <a:gd name="connsiteY3" fmla="*/ 9525 h 57280"/>
              <a:gd name="connsiteX4" fmla="*/ 0 w 73853"/>
              <a:gd name="connsiteY4" fmla="*/ 0 h 5728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853" h="57280">
                <a:moveTo>
                  <a:pt x="0" y="0"/>
                </a:moveTo>
                <a:lnTo>
                  <a:pt x="0" y="0"/>
                </a:lnTo>
                <a:cubicBezTo>
                  <a:pt x="22225" y="19050"/>
                  <a:pt x="37801" y="52338"/>
                  <a:pt x="66675" y="57150"/>
                </a:cubicBezTo>
                <a:cubicBezTo>
                  <a:pt x="82644" y="59812"/>
                  <a:pt x="68598" y="20973"/>
                  <a:pt x="57150" y="9525"/>
                </a:cubicBezTo>
                <a:cubicBezTo>
                  <a:pt x="48170" y="545"/>
                  <a:pt x="9525" y="1588"/>
                  <a:pt x="0" y="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Freeform 27"/>
          <xdr:cNvSpPr/>
        </xdr:nvSpPr>
        <xdr:spPr>
          <a:xfrm>
            <a:off x="4019550" y="15268575"/>
            <a:ext cx="58310" cy="79276"/>
          </a:xfrm>
          <a:custGeom>
            <a:avLst/>
            <a:gdLst>
              <a:gd name="connsiteX0" fmla="*/ 0 w 58310"/>
              <a:gd name="connsiteY0" fmla="*/ 0 h 79276"/>
              <a:gd name="connsiteX1" fmla="*/ 0 w 58310"/>
              <a:gd name="connsiteY1" fmla="*/ 0 h 79276"/>
              <a:gd name="connsiteX2" fmla="*/ 28575 w 58310"/>
              <a:gd name="connsiteY2" fmla="*/ 76200 h 79276"/>
              <a:gd name="connsiteX3" fmla="*/ 57150 w 58310"/>
              <a:gd name="connsiteY3" fmla="*/ 66675 h 79276"/>
              <a:gd name="connsiteX4" fmla="*/ 47625 w 58310"/>
              <a:gd name="connsiteY4" fmla="*/ 28575 h 79276"/>
              <a:gd name="connsiteX5" fmla="*/ 47625 w 58310"/>
              <a:gd name="connsiteY5" fmla="*/ 19050 h 79276"/>
              <a:gd name="connsiteX6" fmla="*/ 0 w 58310"/>
              <a:gd name="connsiteY6" fmla="*/ 0 h 792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8310" h="79276">
                <a:moveTo>
                  <a:pt x="0" y="0"/>
                </a:moveTo>
                <a:lnTo>
                  <a:pt x="0" y="0"/>
                </a:lnTo>
                <a:cubicBezTo>
                  <a:pt x="9525" y="25400"/>
                  <a:pt x="10921" y="55603"/>
                  <a:pt x="28575" y="76200"/>
                </a:cubicBezTo>
                <a:cubicBezTo>
                  <a:pt x="35109" y="83823"/>
                  <a:pt x="53421" y="75997"/>
                  <a:pt x="57150" y="66675"/>
                </a:cubicBezTo>
                <a:cubicBezTo>
                  <a:pt x="62012" y="54520"/>
                  <a:pt x="50192" y="41412"/>
                  <a:pt x="47625" y="28575"/>
                </a:cubicBezTo>
                <a:cubicBezTo>
                  <a:pt x="47002" y="25462"/>
                  <a:pt x="47625" y="22225"/>
                  <a:pt x="47625" y="19050"/>
                </a:cubicBezTo>
                <a:lnTo>
                  <a:pt x="0" y="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9" name="Freeform 28"/>
          <xdr:cNvSpPr/>
        </xdr:nvSpPr>
        <xdr:spPr>
          <a:xfrm>
            <a:off x="3852863" y="15211425"/>
            <a:ext cx="57169" cy="57150"/>
          </a:xfrm>
          <a:custGeom>
            <a:avLst/>
            <a:gdLst>
              <a:gd name="connsiteX0" fmla="*/ 0 w 57169"/>
              <a:gd name="connsiteY0" fmla="*/ 14288 h 57150"/>
              <a:gd name="connsiteX1" fmla="*/ 0 w 57169"/>
              <a:gd name="connsiteY1" fmla="*/ 14288 h 57150"/>
              <a:gd name="connsiteX2" fmla="*/ 28575 w 57169"/>
              <a:gd name="connsiteY2" fmla="*/ 57150 h 57150"/>
              <a:gd name="connsiteX3" fmla="*/ 47625 w 57169"/>
              <a:gd name="connsiteY3" fmla="*/ 52388 h 57150"/>
              <a:gd name="connsiteX4" fmla="*/ 52387 w 57169"/>
              <a:gd name="connsiteY4" fmla="*/ 9525 h 57150"/>
              <a:gd name="connsiteX5" fmla="*/ 38100 w 57169"/>
              <a:gd name="connsiteY5" fmla="*/ 0 h 57150"/>
              <a:gd name="connsiteX6" fmla="*/ 0 w 57169"/>
              <a:gd name="connsiteY6" fmla="*/ 14288 h 571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7169" h="57150">
                <a:moveTo>
                  <a:pt x="0" y="14288"/>
                </a:moveTo>
                <a:lnTo>
                  <a:pt x="0" y="14288"/>
                </a:lnTo>
                <a:cubicBezTo>
                  <a:pt x="6880" y="32636"/>
                  <a:pt x="4813" y="57150"/>
                  <a:pt x="28575" y="57150"/>
                </a:cubicBezTo>
                <a:cubicBezTo>
                  <a:pt x="35120" y="57150"/>
                  <a:pt x="41275" y="53975"/>
                  <a:pt x="47625" y="52388"/>
                </a:cubicBezTo>
                <a:cubicBezTo>
                  <a:pt x="52201" y="38659"/>
                  <a:pt x="63593" y="23533"/>
                  <a:pt x="52387" y="9525"/>
                </a:cubicBezTo>
                <a:cubicBezTo>
                  <a:pt x="48811" y="5056"/>
                  <a:pt x="42862" y="3175"/>
                  <a:pt x="38100" y="0"/>
                </a:cubicBezTo>
                <a:cubicBezTo>
                  <a:pt x="14694" y="5852"/>
                  <a:pt x="6350" y="11907"/>
                  <a:pt x="0" y="14288"/>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9</xdr:col>
      <xdr:colOff>24603</xdr:colOff>
      <xdr:row>130</xdr:row>
      <xdr:rowOff>142969</xdr:rowOff>
    </xdr:from>
    <xdr:to>
      <xdr:col>10</xdr:col>
      <xdr:colOff>220425</xdr:colOff>
      <xdr:row>135</xdr:row>
      <xdr:rowOff>40248</xdr:rowOff>
    </xdr:to>
    <xdr:sp macro="" textlink="">
      <xdr:nvSpPr>
        <xdr:cNvPr id="30" name="Louisiana"/>
        <xdr:cNvSpPr/>
      </xdr:nvSpPr>
      <xdr:spPr>
        <a:xfrm>
          <a:off x="5015703" y="16792669"/>
          <a:ext cx="805422" cy="722779"/>
        </a:xfrm>
        <a:custGeom>
          <a:avLst/>
          <a:gdLst>
            <a:gd name="connsiteX0" fmla="*/ 0 w 814387"/>
            <a:gd name="connsiteY0" fmla="*/ 42862 h 742950"/>
            <a:gd name="connsiteX1" fmla="*/ 0 w 814387"/>
            <a:gd name="connsiteY1" fmla="*/ 42862 h 742950"/>
            <a:gd name="connsiteX2" fmla="*/ 19050 w 814387"/>
            <a:gd name="connsiteY2" fmla="*/ 100012 h 742950"/>
            <a:gd name="connsiteX3" fmla="*/ 23812 w 814387"/>
            <a:gd name="connsiteY3" fmla="*/ 114300 h 742950"/>
            <a:gd name="connsiteX4" fmla="*/ 28575 w 814387"/>
            <a:gd name="connsiteY4" fmla="*/ 128587 h 742950"/>
            <a:gd name="connsiteX5" fmla="*/ 42862 w 814387"/>
            <a:gd name="connsiteY5" fmla="*/ 247650 h 742950"/>
            <a:gd name="connsiteX6" fmla="*/ 57150 w 814387"/>
            <a:gd name="connsiteY6" fmla="*/ 257175 h 742950"/>
            <a:gd name="connsiteX7" fmla="*/ 71437 w 814387"/>
            <a:gd name="connsiteY7" fmla="*/ 285750 h 742950"/>
            <a:gd name="connsiteX8" fmla="*/ 80962 w 814387"/>
            <a:gd name="connsiteY8" fmla="*/ 314325 h 742950"/>
            <a:gd name="connsiteX9" fmla="*/ 95250 w 814387"/>
            <a:gd name="connsiteY9" fmla="*/ 357187 h 742950"/>
            <a:gd name="connsiteX10" fmla="*/ 109537 w 814387"/>
            <a:gd name="connsiteY10" fmla="*/ 419100 h 742950"/>
            <a:gd name="connsiteX11" fmla="*/ 100012 w 814387"/>
            <a:gd name="connsiteY11" fmla="*/ 481012 h 742950"/>
            <a:gd name="connsiteX12" fmla="*/ 90487 w 814387"/>
            <a:gd name="connsiteY12" fmla="*/ 495300 h 742950"/>
            <a:gd name="connsiteX13" fmla="*/ 76200 w 814387"/>
            <a:gd name="connsiteY13" fmla="*/ 576262 h 742950"/>
            <a:gd name="connsiteX14" fmla="*/ 71437 w 814387"/>
            <a:gd name="connsiteY14" fmla="*/ 595312 h 742950"/>
            <a:gd name="connsiteX15" fmla="*/ 66675 w 814387"/>
            <a:gd name="connsiteY15" fmla="*/ 619125 h 742950"/>
            <a:gd name="connsiteX16" fmla="*/ 71437 w 814387"/>
            <a:gd name="connsiteY16" fmla="*/ 676275 h 742950"/>
            <a:gd name="connsiteX17" fmla="*/ 85725 w 814387"/>
            <a:gd name="connsiteY17" fmla="*/ 661987 h 742950"/>
            <a:gd name="connsiteX18" fmla="*/ 138112 w 814387"/>
            <a:gd name="connsiteY18" fmla="*/ 647700 h 742950"/>
            <a:gd name="connsiteX19" fmla="*/ 209550 w 814387"/>
            <a:gd name="connsiteY19" fmla="*/ 652462 h 742950"/>
            <a:gd name="connsiteX20" fmla="*/ 228600 w 814387"/>
            <a:gd name="connsiteY20" fmla="*/ 657225 h 742950"/>
            <a:gd name="connsiteX21" fmla="*/ 314325 w 814387"/>
            <a:gd name="connsiteY21" fmla="*/ 661987 h 742950"/>
            <a:gd name="connsiteX22" fmla="*/ 342900 w 814387"/>
            <a:gd name="connsiteY22" fmla="*/ 657225 h 742950"/>
            <a:gd name="connsiteX23" fmla="*/ 347662 w 814387"/>
            <a:gd name="connsiteY23" fmla="*/ 638175 h 742950"/>
            <a:gd name="connsiteX24" fmla="*/ 361950 w 814387"/>
            <a:gd name="connsiteY24" fmla="*/ 628650 h 742950"/>
            <a:gd name="connsiteX25" fmla="*/ 390525 w 814387"/>
            <a:gd name="connsiteY25" fmla="*/ 619125 h 742950"/>
            <a:gd name="connsiteX26" fmla="*/ 423862 w 814387"/>
            <a:gd name="connsiteY26" fmla="*/ 623887 h 742950"/>
            <a:gd name="connsiteX27" fmla="*/ 438150 w 814387"/>
            <a:gd name="connsiteY27" fmla="*/ 628650 h 742950"/>
            <a:gd name="connsiteX28" fmla="*/ 452437 w 814387"/>
            <a:gd name="connsiteY28" fmla="*/ 623887 h 742950"/>
            <a:gd name="connsiteX29" fmla="*/ 438150 w 814387"/>
            <a:gd name="connsiteY29" fmla="*/ 585787 h 742950"/>
            <a:gd name="connsiteX30" fmla="*/ 433387 w 814387"/>
            <a:gd name="connsiteY30" fmla="*/ 571500 h 742950"/>
            <a:gd name="connsiteX31" fmla="*/ 457200 w 814387"/>
            <a:gd name="connsiteY31" fmla="*/ 576262 h 742950"/>
            <a:gd name="connsiteX32" fmla="*/ 471487 w 814387"/>
            <a:gd name="connsiteY32" fmla="*/ 585787 h 742950"/>
            <a:gd name="connsiteX33" fmla="*/ 481012 w 814387"/>
            <a:gd name="connsiteY33" fmla="*/ 619125 h 742950"/>
            <a:gd name="connsiteX34" fmla="*/ 490537 w 814387"/>
            <a:gd name="connsiteY34" fmla="*/ 633412 h 742950"/>
            <a:gd name="connsiteX35" fmla="*/ 485775 w 814387"/>
            <a:gd name="connsiteY35" fmla="*/ 666750 h 742950"/>
            <a:gd name="connsiteX36" fmla="*/ 485775 w 814387"/>
            <a:gd name="connsiteY36" fmla="*/ 700087 h 742950"/>
            <a:gd name="connsiteX37" fmla="*/ 500062 w 814387"/>
            <a:gd name="connsiteY37" fmla="*/ 709612 h 742950"/>
            <a:gd name="connsiteX38" fmla="*/ 514350 w 814387"/>
            <a:gd name="connsiteY38" fmla="*/ 723900 h 742950"/>
            <a:gd name="connsiteX39" fmla="*/ 542925 w 814387"/>
            <a:gd name="connsiteY39" fmla="*/ 742950 h 742950"/>
            <a:gd name="connsiteX40" fmla="*/ 557212 w 814387"/>
            <a:gd name="connsiteY40" fmla="*/ 738187 h 742950"/>
            <a:gd name="connsiteX41" fmla="*/ 566737 w 814387"/>
            <a:gd name="connsiteY41" fmla="*/ 723900 h 742950"/>
            <a:gd name="connsiteX42" fmla="*/ 581025 w 814387"/>
            <a:gd name="connsiteY42" fmla="*/ 714375 h 742950"/>
            <a:gd name="connsiteX43" fmla="*/ 614362 w 814387"/>
            <a:gd name="connsiteY43" fmla="*/ 719137 h 742950"/>
            <a:gd name="connsiteX44" fmla="*/ 633412 w 814387"/>
            <a:gd name="connsiteY44" fmla="*/ 714375 h 742950"/>
            <a:gd name="connsiteX45" fmla="*/ 657225 w 814387"/>
            <a:gd name="connsiteY45" fmla="*/ 685800 h 742950"/>
            <a:gd name="connsiteX46" fmla="*/ 652462 w 814387"/>
            <a:gd name="connsiteY46" fmla="*/ 666750 h 742950"/>
            <a:gd name="connsiteX47" fmla="*/ 647700 w 814387"/>
            <a:gd name="connsiteY47" fmla="*/ 642937 h 742950"/>
            <a:gd name="connsiteX48" fmla="*/ 638175 w 814387"/>
            <a:gd name="connsiteY48" fmla="*/ 614362 h 742950"/>
            <a:gd name="connsiteX49" fmla="*/ 661987 w 814387"/>
            <a:gd name="connsiteY49" fmla="*/ 590550 h 742950"/>
            <a:gd name="connsiteX50" fmla="*/ 676275 w 814387"/>
            <a:gd name="connsiteY50" fmla="*/ 600075 h 742950"/>
            <a:gd name="connsiteX51" fmla="*/ 695325 w 814387"/>
            <a:gd name="connsiteY51" fmla="*/ 628650 h 742950"/>
            <a:gd name="connsiteX52" fmla="*/ 704850 w 814387"/>
            <a:gd name="connsiteY52" fmla="*/ 642937 h 742950"/>
            <a:gd name="connsiteX53" fmla="*/ 747712 w 814387"/>
            <a:gd name="connsiteY53" fmla="*/ 657225 h 742950"/>
            <a:gd name="connsiteX54" fmla="*/ 762000 w 814387"/>
            <a:gd name="connsiteY54" fmla="*/ 661987 h 742950"/>
            <a:gd name="connsiteX55" fmla="*/ 776287 w 814387"/>
            <a:gd name="connsiteY55" fmla="*/ 671512 h 742950"/>
            <a:gd name="connsiteX56" fmla="*/ 781050 w 814387"/>
            <a:gd name="connsiteY56" fmla="*/ 685800 h 742950"/>
            <a:gd name="connsiteX57" fmla="*/ 809625 w 814387"/>
            <a:gd name="connsiteY57" fmla="*/ 681037 h 742950"/>
            <a:gd name="connsiteX58" fmla="*/ 814387 w 814387"/>
            <a:gd name="connsiteY58" fmla="*/ 666750 h 742950"/>
            <a:gd name="connsiteX59" fmla="*/ 809625 w 814387"/>
            <a:gd name="connsiteY59" fmla="*/ 633412 h 742950"/>
            <a:gd name="connsiteX60" fmla="*/ 785812 w 814387"/>
            <a:gd name="connsiteY60" fmla="*/ 609600 h 742950"/>
            <a:gd name="connsiteX61" fmla="*/ 771525 w 814387"/>
            <a:gd name="connsiteY61" fmla="*/ 604837 h 742950"/>
            <a:gd name="connsiteX62" fmla="*/ 757237 w 814387"/>
            <a:gd name="connsiteY62" fmla="*/ 595312 h 742950"/>
            <a:gd name="connsiteX63" fmla="*/ 752475 w 814387"/>
            <a:gd name="connsiteY63" fmla="*/ 581025 h 742950"/>
            <a:gd name="connsiteX64" fmla="*/ 776287 w 814387"/>
            <a:gd name="connsiteY64" fmla="*/ 561975 h 742950"/>
            <a:gd name="connsiteX65" fmla="*/ 776287 w 814387"/>
            <a:gd name="connsiteY65" fmla="*/ 528637 h 742950"/>
            <a:gd name="connsiteX66" fmla="*/ 762000 w 814387"/>
            <a:gd name="connsiteY66" fmla="*/ 519112 h 742950"/>
            <a:gd name="connsiteX67" fmla="*/ 723900 w 814387"/>
            <a:gd name="connsiteY67" fmla="*/ 523875 h 742950"/>
            <a:gd name="connsiteX68" fmla="*/ 681037 w 814387"/>
            <a:gd name="connsiteY68" fmla="*/ 509587 h 742950"/>
            <a:gd name="connsiteX69" fmla="*/ 614362 w 814387"/>
            <a:gd name="connsiteY69" fmla="*/ 504825 h 742950"/>
            <a:gd name="connsiteX70" fmla="*/ 576262 w 814387"/>
            <a:gd name="connsiteY70" fmla="*/ 471487 h 742950"/>
            <a:gd name="connsiteX71" fmla="*/ 652462 w 814387"/>
            <a:gd name="connsiteY71" fmla="*/ 457200 h 742950"/>
            <a:gd name="connsiteX72" fmla="*/ 681037 w 814387"/>
            <a:gd name="connsiteY72" fmla="*/ 466725 h 742950"/>
            <a:gd name="connsiteX73" fmla="*/ 695325 w 814387"/>
            <a:gd name="connsiteY73" fmla="*/ 476250 h 742950"/>
            <a:gd name="connsiteX74" fmla="*/ 709612 w 814387"/>
            <a:gd name="connsiteY74" fmla="*/ 481012 h 742950"/>
            <a:gd name="connsiteX75" fmla="*/ 719137 w 814387"/>
            <a:gd name="connsiteY75" fmla="*/ 466725 h 742950"/>
            <a:gd name="connsiteX76" fmla="*/ 714375 w 814387"/>
            <a:gd name="connsiteY76" fmla="*/ 423862 h 742950"/>
            <a:gd name="connsiteX77" fmla="*/ 709612 w 814387"/>
            <a:gd name="connsiteY77" fmla="*/ 409575 h 742950"/>
            <a:gd name="connsiteX78" fmla="*/ 695325 w 814387"/>
            <a:gd name="connsiteY78" fmla="*/ 395287 h 742950"/>
            <a:gd name="connsiteX79" fmla="*/ 690562 w 814387"/>
            <a:gd name="connsiteY79" fmla="*/ 381000 h 742950"/>
            <a:gd name="connsiteX80" fmla="*/ 676275 w 814387"/>
            <a:gd name="connsiteY80" fmla="*/ 352425 h 742950"/>
            <a:gd name="connsiteX81" fmla="*/ 676275 w 814387"/>
            <a:gd name="connsiteY81" fmla="*/ 338137 h 742950"/>
            <a:gd name="connsiteX82" fmla="*/ 414337 w 814387"/>
            <a:gd name="connsiteY82" fmla="*/ 376237 h 742950"/>
            <a:gd name="connsiteX83" fmla="*/ 395287 w 814387"/>
            <a:gd name="connsiteY83" fmla="*/ 338137 h 742950"/>
            <a:gd name="connsiteX84" fmla="*/ 400050 w 814387"/>
            <a:gd name="connsiteY84" fmla="*/ 323850 h 742950"/>
            <a:gd name="connsiteX85" fmla="*/ 404812 w 814387"/>
            <a:gd name="connsiteY85" fmla="*/ 304800 h 742950"/>
            <a:gd name="connsiteX86" fmla="*/ 423862 w 814387"/>
            <a:gd name="connsiteY86" fmla="*/ 257175 h 742950"/>
            <a:gd name="connsiteX87" fmla="*/ 438150 w 814387"/>
            <a:gd name="connsiteY87" fmla="*/ 228600 h 742950"/>
            <a:gd name="connsiteX88" fmla="*/ 442912 w 814387"/>
            <a:gd name="connsiteY88" fmla="*/ 214312 h 742950"/>
            <a:gd name="connsiteX89" fmla="*/ 452437 w 814387"/>
            <a:gd name="connsiteY89" fmla="*/ 200025 h 742950"/>
            <a:gd name="connsiteX90" fmla="*/ 442912 w 814387"/>
            <a:gd name="connsiteY90" fmla="*/ 57150 h 742950"/>
            <a:gd name="connsiteX91" fmla="*/ 433387 w 814387"/>
            <a:gd name="connsiteY91" fmla="*/ 0 h 742950"/>
            <a:gd name="connsiteX92" fmla="*/ 0 w 814387"/>
            <a:gd name="connsiteY92" fmla="*/ 42862 h 742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Lst>
          <a:rect l="l" t="t" r="r" b="b"/>
          <a:pathLst>
            <a:path w="814387" h="742950">
              <a:moveTo>
                <a:pt x="0" y="42862"/>
              </a:moveTo>
              <a:lnTo>
                <a:pt x="0" y="42862"/>
              </a:lnTo>
              <a:lnTo>
                <a:pt x="19050" y="100012"/>
              </a:lnTo>
              <a:lnTo>
                <a:pt x="23812" y="114300"/>
              </a:lnTo>
              <a:lnTo>
                <a:pt x="28575" y="128587"/>
              </a:lnTo>
              <a:cubicBezTo>
                <a:pt x="33865" y="229101"/>
                <a:pt x="23786" y="190421"/>
                <a:pt x="42862" y="247650"/>
              </a:cubicBezTo>
              <a:cubicBezTo>
                <a:pt x="44672" y="253080"/>
                <a:pt x="52387" y="254000"/>
                <a:pt x="57150" y="257175"/>
              </a:cubicBezTo>
              <a:cubicBezTo>
                <a:pt x="74514" y="309272"/>
                <a:pt x="46821" y="230364"/>
                <a:pt x="71437" y="285750"/>
              </a:cubicBezTo>
              <a:cubicBezTo>
                <a:pt x="75515" y="294925"/>
                <a:pt x="77787" y="304800"/>
                <a:pt x="80962" y="314325"/>
              </a:cubicBezTo>
              <a:lnTo>
                <a:pt x="95250" y="357187"/>
              </a:lnTo>
              <a:cubicBezTo>
                <a:pt x="100995" y="374419"/>
                <a:pt x="105760" y="400210"/>
                <a:pt x="109537" y="419100"/>
              </a:cubicBezTo>
              <a:cubicBezTo>
                <a:pt x="108170" y="432768"/>
                <a:pt x="108595" y="463846"/>
                <a:pt x="100012" y="481012"/>
              </a:cubicBezTo>
              <a:cubicBezTo>
                <a:pt x="97452" y="486132"/>
                <a:pt x="93662" y="490537"/>
                <a:pt x="90487" y="495300"/>
              </a:cubicBezTo>
              <a:cubicBezTo>
                <a:pt x="72891" y="548089"/>
                <a:pt x="86283" y="500640"/>
                <a:pt x="76200" y="576262"/>
              </a:cubicBezTo>
              <a:cubicBezTo>
                <a:pt x="75335" y="582750"/>
                <a:pt x="72857" y="588922"/>
                <a:pt x="71437" y="595312"/>
              </a:cubicBezTo>
              <a:cubicBezTo>
                <a:pt x="69681" y="603214"/>
                <a:pt x="68262" y="611187"/>
                <a:pt x="66675" y="619125"/>
              </a:cubicBezTo>
              <a:cubicBezTo>
                <a:pt x="68262" y="638175"/>
                <a:pt x="63673" y="658807"/>
                <a:pt x="71437" y="676275"/>
              </a:cubicBezTo>
              <a:cubicBezTo>
                <a:pt x="74173" y="682430"/>
                <a:pt x="79837" y="665258"/>
                <a:pt x="85725" y="661987"/>
              </a:cubicBezTo>
              <a:cubicBezTo>
                <a:pt x="99321" y="654434"/>
                <a:pt x="122722" y="650778"/>
                <a:pt x="138112" y="647700"/>
              </a:cubicBezTo>
              <a:cubicBezTo>
                <a:pt x="161925" y="649287"/>
                <a:pt x="185816" y="649964"/>
                <a:pt x="209550" y="652462"/>
              </a:cubicBezTo>
              <a:cubicBezTo>
                <a:pt x="216060" y="653147"/>
                <a:pt x="222081" y="656632"/>
                <a:pt x="228600" y="657225"/>
              </a:cubicBezTo>
              <a:cubicBezTo>
                <a:pt x="257102" y="659816"/>
                <a:pt x="285750" y="660400"/>
                <a:pt x="314325" y="661987"/>
              </a:cubicBezTo>
              <a:cubicBezTo>
                <a:pt x="323850" y="660400"/>
                <a:pt x="335042" y="662838"/>
                <a:pt x="342900" y="657225"/>
              </a:cubicBezTo>
              <a:cubicBezTo>
                <a:pt x="348226" y="653421"/>
                <a:pt x="344031" y="643621"/>
                <a:pt x="347662" y="638175"/>
              </a:cubicBezTo>
              <a:cubicBezTo>
                <a:pt x="350837" y="633412"/>
                <a:pt x="356719" y="630975"/>
                <a:pt x="361950" y="628650"/>
              </a:cubicBezTo>
              <a:cubicBezTo>
                <a:pt x="371125" y="624572"/>
                <a:pt x="390525" y="619125"/>
                <a:pt x="390525" y="619125"/>
              </a:cubicBezTo>
              <a:cubicBezTo>
                <a:pt x="401637" y="620712"/>
                <a:pt x="412855" y="621686"/>
                <a:pt x="423862" y="623887"/>
              </a:cubicBezTo>
              <a:cubicBezTo>
                <a:pt x="428785" y="624872"/>
                <a:pt x="433130" y="628650"/>
                <a:pt x="438150" y="628650"/>
              </a:cubicBezTo>
              <a:cubicBezTo>
                <a:pt x="443170" y="628650"/>
                <a:pt x="447675" y="625475"/>
                <a:pt x="452437" y="623887"/>
              </a:cubicBezTo>
              <a:cubicBezTo>
                <a:pt x="443251" y="577952"/>
                <a:pt x="454500" y="618485"/>
                <a:pt x="438150" y="585787"/>
              </a:cubicBezTo>
              <a:cubicBezTo>
                <a:pt x="435905" y="581297"/>
                <a:pt x="428897" y="573745"/>
                <a:pt x="433387" y="571500"/>
              </a:cubicBezTo>
              <a:cubicBezTo>
                <a:pt x="440627" y="567880"/>
                <a:pt x="449262" y="574675"/>
                <a:pt x="457200" y="576262"/>
              </a:cubicBezTo>
              <a:cubicBezTo>
                <a:pt x="461962" y="579437"/>
                <a:pt x="467911" y="581318"/>
                <a:pt x="471487" y="585787"/>
              </a:cubicBezTo>
              <a:cubicBezTo>
                <a:pt x="474341" y="589355"/>
                <a:pt x="480220" y="617277"/>
                <a:pt x="481012" y="619125"/>
              </a:cubicBezTo>
              <a:cubicBezTo>
                <a:pt x="483267" y="624386"/>
                <a:pt x="487362" y="628650"/>
                <a:pt x="490537" y="633412"/>
              </a:cubicBezTo>
              <a:cubicBezTo>
                <a:pt x="488950" y="644525"/>
                <a:pt x="487976" y="655743"/>
                <a:pt x="485775" y="666750"/>
              </a:cubicBezTo>
              <a:cubicBezTo>
                <a:pt x="482809" y="681582"/>
                <a:pt x="474753" y="683553"/>
                <a:pt x="485775" y="700087"/>
              </a:cubicBezTo>
              <a:cubicBezTo>
                <a:pt x="488950" y="704849"/>
                <a:pt x="495665" y="705948"/>
                <a:pt x="500062" y="709612"/>
              </a:cubicBezTo>
              <a:cubicBezTo>
                <a:pt x="505236" y="713924"/>
                <a:pt x="509033" y="719765"/>
                <a:pt x="514350" y="723900"/>
              </a:cubicBezTo>
              <a:cubicBezTo>
                <a:pt x="523386" y="730928"/>
                <a:pt x="542925" y="742950"/>
                <a:pt x="542925" y="742950"/>
              </a:cubicBezTo>
              <a:cubicBezTo>
                <a:pt x="547687" y="741362"/>
                <a:pt x="553292" y="741323"/>
                <a:pt x="557212" y="738187"/>
              </a:cubicBezTo>
              <a:cubicBezTo>
                <a:pt x="561681" y="734611"/>
                <a:pt x="562690" y="727947"/>
                <a:pt x="566737" y="723900"/>
              </a:cubicBezTo>
              <a:cubicBezTo>
                <a:pt x="570785" y="719853"/>
                <a:pt x="576262" y="717550"/>
                <a:pt x="581025" y="714375"/>
              </a:cubicBezTo>
              <a:cubicBezTo>
                <a:pt x="592137" y="715962"/>
                <a:pt x="603137" y="719137"/>
                <a:pt x="614362" y="719137"/>
              </a:cubicBezTo>
              <a:cubicBezTo>
                <a:pt x="620907" y="719137"/>
                <a:pt x="627729" y="717622"/>
                <a:pt x="633412" y="714375"/>
              </a:cubicBezTo>
              <a:cubicBezTo>
                <a:pt x="643284" y="708734"/>
                <a:pt x="651156" y="694904"/>
                <a:pt x="657225" y="685800"/>
              </a:cubicBezTo>
              <a:cubicBezTo>
                <a:pt x="655637" y="679450"/>
                <a:pt x="653882" y="673140"/>
                <a:pt x="652462" y="666750"/>
              </a:cubicBezTo>
              <a:cubicBezTo>
                <a:pt x="650706" y="658848"/>
                <a:pt x="649830" y="650747"/>
                <a:pt x="647700" y="642937"/>
              </a:cubicBezTo>
              <a:cubicBezTo>
                <a:pt x="645058" y="633251"/>
                <a:pt x="638175" y="614362"/>
                <a:pt x="638175" y="614362"/>
              </a:cubicBezTo>
              <a:cubicBezTo>
                <a:pt x="643084" y="604544"/>
                <a:pt x="645816" y="587855"/>
                <a:pt x="661987" y="590550"/>
              </a:cubicBezTo>
              <a:cubicBezTo>
                <a:pt x="667633" y="591491"/>
                <a:pt x="671512" y="596900"/>
                <a:pt x="676275" y="600075"/>
              </a:cubicBezTo>
              <a:lnTo>
                <a:pt x="695325" y="628650"/>
              </a:lnTo>
              <a:cubicBezTo>
                <a:pt x="698500" y="633412"/>
                <a:pt x="699420" y="641127"/>
                <a:pt x="704850" y="642937"/>
              </a:cubicBezTo>
              <a:lnTo>
                <a:pt x="747712" y="657225"/>
              </a:lnTo>
              <a:lnTo>
                <a:pt x="762000" y="661987"/>
              </a:lnTo>
              <a:cubicBezTo>
                <a:pt x="766762" y="665162"/>
                <a:pt x="772711" y="667043"/>
                <a:pt x="776287" y="671512"/>
              </a:cubicBezTo>
              <a:cubicBezTo>
                <a:pt x="779423" y="675432"/>
                <a:pt x="776223" y="684421"/>
                <a:pt x="781050" y="685800"/>
              </a:cubicBezTo>
              <a:cubicBezTo>
                <a:pt x="790335" y="688453"/>
                <a:pt x="800100" y="682625"/>
                <a:pt x="809625" y="681037"/>
              </a:cubicBezTo>
              <a:cubicBezTo>
                <a:pt x="811212" y="676275"/>
                <a:pt x="814387" y="671770"/>
                <a:pt x="814387" y="666750"/>
              </a:cubicBezTo>
              <a:cubicBezTo>
                <a:pt x="814387" y="655525"/>
                <a:pt x="812851" y="644164"/>
                <a:pt x="809625" y="633412"/>
              </a:cubicBezTo>
              <a:cubicBezTo>
                <a:pt x="806263" y="622206"/>
                <a:pt x="795524" y="614456"/>
                <a:pt x="785812" y="609600"/>
              </a:cubicBezTo>
              <a:cubicBezTo>
                <a:pt x="781322" y="607355"/>
                <a:pt x="776015" y="607082"/>
                <a:pt x="771525" y="604837"/>
              </a:cubicBezTo>
              <a:cubicBezTo>
                <a:pt x="766405" y="602277"/>
                <a:pt x="762000" y="598487"/>
                <a:pt x="757237" y="595312"/>
              </a:cubicBezTo>
              <a:cubicBezTo>
                <a:pt x="755650" y="590550"/>
                <a:pt x="751650" y="585977"/>
                <a:pt x="752475" y="581025"/>
              </a:cubicBezTo>
              <a:cubicBezTo>
                <a:pt x="755010" y="565818"/>
                <a:pt x="765142" y="565690"/>
                <a:pt x="776287" y="561975"/>
              </a:cubicBezTo>
              <a:cubicBezTo>
                <a:pt x="780572" y="549121"/>
                <a:pt x="785590" y="542591"/>
                <a:pt x="776287" y="528637"/>
              </a:cubicBezTo>
              <a:cubicBezTo>
                <a:pt x="773112" y="523875"/>
                <a:pt x="766762" y="522287"/>
                <a:pt x="762000" y="519112"/>
              </a:cubicBezTo>
              <a:cubicBezTo>
                <a:pt x="749300" y="520700"/>
                <a:pt x="736666" y="524787"/>
                <a:pt x="723900" y="523875"/>
              </a:cubicBezTo>
              <a:cubicBezTo>
                <a:pt x="723897" y="523875"/>
                <a:pt x="688182" y="511969"/>
                <a:pt x="681037" y="509587"/>
              </a:cubicBezTo>
              <a:cubicBezTo>
                <a:pt x="659899" y="502540"/>
                <a:pt x="636587" y="506412"/>
                <a:pt x="614362" y="504825"/>
              </a:cubicBezTo>
              <a:cubicBezTo>
                <a:pt x="581024" y="482600"/>
                <a:pt x="592137" y="495300"/>
                <a:pt x="576262" y="471487"/>
              </a:cubicBezTo>
              <a:cubicBezTo>
                <a:pt x="625810" y="446713"/>
                <a:pt x="600273" y="450676"/>
                <a:pt x="652462" y="457200"/>
              </a:cubicBezTo>
              <a:lnTo>
                <a:pt x="681037" y="466725"/>
              </a:lnTo>
              <a:cubicBezTo>
                <a:pt x="686467" y="468535"/>
                <a:pt x="690205" y="473690"/>
                <a:pt x="695325" y="476250"/>
              </a:cubicBezTo>
              <a:cubicBezTo>
                <a:pt x="699815" y="478495"/>
                <a:pt x="704850" y="479425"/>
                <a:pt x="709612" y="481012"/>
              </a:cubicBezTo>
              <a:cubicBezTo>
                <a:pt x="712787" y="476250"/>
                <a:pt x="718662" y="472429"/>
                <a:pt x="719137" y="466725"/>
              </a:cubicBezTo>
              <a:cubicBezTo>
                <a:pt x="720331" y="452399"/>
                <a:pt x="716738" y="438042"/>
                <a:pt x="714375" y="423862"/>
              </a:cubicBezTo>
              <a:cubicBezTo>
                <a:pt x="713550" y="418910"/>
                <a:pt x="712397" y="413752"/>
                <a:pt x="709612" y="409575"/>
              </a:cubicBezTo>
              <a:cubicBezTo>
                <a:pt x="705876" y="403971"/>
                <a:pt x="700087" y="400050"/>
                <a:pt x="695325" y="395287"/>
              </a:cubicBezTo>
              <a:cubicBezTo>
                <a:pt x="693737" y="390525"/>
                <a:pt x="692807" y="385490"/>
                <a:pt x="690562" y="381000"/>
              </a:cubicBezTo>
              <a:cubicBezTo>
                <a:pt x="682335" y="364546"/>
                <a:pt x="679267" y="370379"/>
                <a:pt x="676275" y="352425"/>
              </a:cubicBezTo>
              <a:cubicBezTo>
                <a:pt x="675492" y="347727"/>
                <a:pt x="676275" y="342900"/>
                <a:pt x="676275" y="338137"/>
              </a:cubicBezTo>
              <a:lnTo>
                <a:pt x="414337" y="376237"/>
              </a:lnTo>
              <a:cubicBezTo>
                <a:pt x="407987" y="363537"/>
                <a:pt x="399023" y="351836"/>
                <a:pt x="395287" y="338137"/>
              </a:cubicBezTo>
              <a:cubicBezTo>
                <a:pt x="393966" y="333294"/>
                <a:pt x="398671" y="328677"/>
                <a:pt x="400050" y="323850"/>
              </a:cubicBezTo>
              <a:cubicBezTo>
                <a:pt x="401848" y="317556"/>
                <a:pt x="402931" y="311069"/>
                <a:pt x="404812" y="304800"/>
              </a:cubicBezTo>
              <a:cubicBezTo>
                <a:pt x="419263" y="256629"/>
                <a:pt x="407951" y="294299"/>
                <a:pt x="423862" y="257175"/>
              </a:cubicBezTo>
              <a:cubicBezTo>
                <a:pt x="435692" y="229572"/>
                <a:pt x="419846" y="256054"/>
                <a:pt x="438150" y="228600"/>
              </a:cubicBezTo>
              <a:cubicBezTo>
                <a:pt x="439737" y="223837"/>
                <a:pt x="440667" y="218802"/>
                <a:pt x="442912" y="214312"/>
              </a:cubicBezTo>
              <a:cubicBezTo>
                <a:pt x="445472" y="209193"/>
                <a:pt x="452225" y="205745"/>
                <a:pt x="452437" y="200025"/>
              </a:cubicBezTo>
              <a:cubicBezTo>
                <a:pt x="457289" y="69040"/>
                <a:pt x="451408" y="125121"/>
                <a:pt x="442912" y="57150"/>
              </a:cubicBezTo>
              <a:cubicBezTo>
                <a:pt x="436091" y="2581"/>
                <a:pt x="445665" y="24554"/>
                <a:pt x="433387" y="0"/>
              </a:cubicBezTo>
              <a:lnTo>
                <a:pt x="0" y="42862"/>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429975</xdr:colOff>
      <xdr:row>131</xdr:row>
      <xdr:rowOff>120799</xdr:rowOff>
    </xdr:from>
    <xdr:to>
      <xdr:col>12</xdr:col>
      <xdr:colOff>501973</xdr:colOff>
      <xdr:row>137</xdr:row>
      <xdr:rowOff>115701</xdr:rowOff>
    </xdr:to>
    <xdr:sp macro="" textlink="">
      <xdr:nvSpPr>
        <xdr:cNvPr id="31" name="Florida"/>
        <xdr:cNvSpPr/>
      </xdr:nvSpPr>
      <xdr:spPr>
        <a:xfrm>
          <a:off x="6030675" y="16935599"/>
          <a:ext cx="1291198" cy="985502"/>
        </a:xfrm>
        <a:custGeom>
          <a:avLst/>
          <a:gdLst>
            <a:gd name="connsiteX0" fmla="*/ 38100 w 1300163"/>
            <a:gd name="connsiteY0" fmla="*/ 263283 h 1015758"/>
            <a:gd name="connsiteX1" fmla="*/ 38100 w 1300163"/>
            <a:gd name="connsiteY1" fmla="*/ 263283 h 1015758"/>
            <a:gd name="connsiteX2" fmla="*/ 71438 w 1300163"/>
            <a:gd name="connsiteY2" fmla="*/ 239470 h 1015758"/>
            <a:gd name="connsiteX3" fmla="*/ 80963 w 1300163"/>
            <a:gd name="connsiteY3" fmla="*/ 225183 h 1015758"/>
            <a:gd name="connsiteX4" fmla="*/ 119063 w 1300163"/>
            <a:gd name="connsiteY4" fmla="*/ 229945 h 1015758"/>
            <a:gd name="connsiteX5" fmla="*/ 195263 w 1300163"/>
            <a:gd name="connsiteY5" fmla="*/ 220420 h 1015758"/>
            <a:gd name="connsiteX6" fmla="*/ 209550 w 1300163"/>
            <a:gd name="connsiteY6" fmla="*/ 210895 h 1015758"/>
            <a:gd name="connsiteX7" fmla="*/ 238125 w 1300163"/>
            <a:gd name="connsiteY7" fmla="*/ 234708 h 1015758"/>
            <a:gd name="connsiteX8" fmla="*/ 252413 w 1300163"/>
            <a:gd name="connsiteY8" fmla="*/ 239470 h 1015758"/>
            <a:gd name="connsiteX9" fmla="*/ 304800 w 1300163"/>
            <a:gd name="connsiteY9" fmla="*/ 244233 h 1015758"/>
            <a:gd name="connsiteX10" fmla="*/ 333375 w 1300163"/>
            <a:gd name="connsiteY10" fmla="*/ 253758 h 1015758"/>
            <a:gd name="connsiteX11" fmla="*/ 342900 w 1300163"/>
            <a:gd name="connsiteY11" fmla="*/ 268045 h 1015758"/>
            <a:gd name="connsiteX12" fmla="*/ 357188 w 1300163"/>
            <a:gd name="connsiteY12" fmla="*/ 296620 h 1015758"/>
            <a:gd name="connsiteX13" fmla="*/ 400050 w 1300163"/>
            <a:gd name="connsiteY13" fmla="*/ 320433 h 1015758"/>
            <a:gd name="connsiteX14" fmla="*/ 428625 w 1300163"/>
            <a:gd name="connsiteY14" fmla="*/ 306145 h 1015758"/>
            <a:gd name="connsiteX15" fmla="*/ 457200 w 1300163"/>
            <a:gd name="connsiteY15" fmla="*/ 291858 h 1015758"/>
            <a:gd name="connsiteX16" fmla="*/ 481013 w 1300163"/>
            <a:gd name="connsiteY16" fmla="*/ 268045 h 1015758"/>
            <a:gd name="connsiteX17" fmla="*/ 509588 w 1300163"/>
            <a:gd name="connsiteY17" fmla="*/ 258520 h 1015758"/>
            <a:gd name="connsiteX18" fmla="*/ 533400 w 1300163"/>
            <a:gd name="connsiteY18" fmla="*/ 225183 h 1015758"/>
            <a:gd name="connsiteX19" fmla="*/ 623888 w 1300163"/>
            <a:gd name="connsiteY19" fmla="*/ 220420 h 1015758"/>
            <a:gd name="connsiteX20" fmla="*/ 642938 w 1300163"/>
            <a:gd name="connsiteY20" fmla="*/ 258520 h 1015758"/>
            <a:gd name="connsiteX21" fmla="*/ 647700 w 1300163"/>
            <a:gd name="connsiteY21" fmla="*/ 272808 h 1015758"/>
            <a:gd name="connsiteX22" fmla="*/ 657225 w 1300163"/>
            <a:gd name="connsiteY22" fmla="*/ 287095 h 1015758"/>
            <a:gd name="connsiteX23" fmla="*/ 685800 w 1300163"/>
            <a:gd name="connsiteY23" fmla="*/ 306145 h 1015758"/>
            <a:gd name="connsiteX24" fmla="*/ 714375 w 1300163"/>
            <a:gd name="connsiteY24" fmla="*/ 315670 h 1015758"/>
            <a:gd name="connsiteX25" fmla="*/ 728663 w 1300163"/>
            <a:gd name="connsiteY25" fmla="*/ 325195 h 1015758"/>
            <a:gd name="connsiteX26" fmla="*/ 738188 w 1300163"/>
            <a:gd name="connsiteY26" fmla="*/ 339483 h 1015758"/>
            <a:gd name="connsiteX27" fmla="*/ 752475 w 1300163"/>
            <a:gd name="connsiteY27" fmla="*/ 358533 h 1015758"/>
            <a:gd name="connsiteX28" fmla="*/ 766763 w 1300163"/>
            <a:gd name="connsiteY28" fmla="*/ 368058 h 1015758"/>
            <a:gd name="connsiteX29" fmla="*/ 781050 w 1300163"/>
            <a:gd name="connsiteY29" fmla="*/ 382345 h 1015758"/>
            <a:gd name="connsiteX30" fmla="*/ 809625 w 1300163"/>
            <a:gd name="connsiteY30" fmla="*/ 406158 h 1015758"/>
            <a:gd name="connsiteX31" fmla="*/ 814388 w 1300163"/>
            <a:gd name="connsiteY31" fmla="*/ 420445 h 1015758"/>
            <a:gd name="connsiteX32" fmla="*/ 819150 w 1300163"/>
            <a:gd name="connsiteY32" fmla="*/ 587133 h 1015758"/>
            <a:gd name="connsiteX33" fmla="*/ 857250 w 1300163"/>
            <a:gd name="connsiteY33" fmla="*/ 577608 h 1015758"/>
            <a:gd name="connsiteX34" fmla="*/ 862013 w 1300163"/>
            <a:gd name="connsiteY34" fmla="*/ 625233 h 1015758"/>
            <a:gd name="connsiteX35" fmla="*/ 866775 w 1300163"/>
            <a:gd name="connsiteY35" fmla="*/ 653808 h 1015758"/>
            <a:gd name="connsiteX36" fmla="*/ 914400 w 1300163"/>
            <a:gd name="connsiteY36" fmla="*/ 701433 h 1015758"/>
            <a:gd name="connsiteX37" fmla="*/ 928688 w 1300163"/>
            <a:gd name="connsiteY37" fmla="*/ 706195 h 1015758"/>
            <a:gd name="connsiteX38" fmla="*/ 942975 w 1300163"/>
            <a:gd name="connsiteY38" fmla="*/ 734770 h 1015758"/>
            <a:gd name="connsiteX39" fmla="*/ 957263 w 1300163"/>
            <a:gd name="connsiteY39" fmla="*/ 739533 h 1015758"/>
            <a:gd name="connsiteX40" fmla="*/ 985838 w 1300163"/>
            <a:gd name="connsiteY40" fmla="*/ 763345 h 1015758"/>
            <a:gd name="connsiteX41" fmla="*/ 1009650 w 1300163"/>
            <a:gd name="connsiteY41" fmla="*/ 801445 h 1015758"/>
            <a:gd name="connsiteX42" fmla="*/ 1019175 w 1300163"/>
            <a:gd name="connsiteY42" fmla="*/ 830020 h 1015758"/>
            <a:gd name="connsiteX43" fmla="*/ 1033463 w 1300163"/>
            <a:gd name="connsiteY43" fmla="*/ 868120 h 1015758"/>
            <a:gd name="connsiteX44" fmla="*/ 1062038 w 1300163"/>
            <a:gd name="connsiteY44" fmla="*/ 887170 h 1015758"/>
            <a:gd name="connsiteX45" fmla="*/ 1071563 w 1300163"/>
            <a:gd name="connsiteY45" fmla="*/ 901458 h 1015758"/>
            <a:gd name="connsiteX46" fmla="*/ 1114425 w 1300163"/>
            <a:gd name="connsiteY46" fmla="*/ 925270 h 1015758"/>
            <a:gd name="connsiteX47" fmla="*/ 1128713 w 1300163"/>
            <a:gd name="connsiteY47" fmla="*/ 934795 h 1015758"/>
            <a:gd name="connsiteX48" fmla="*/ 1157288 w 1300163"/>
            <a:gd name="connsiteY48" fmla="*/ 949083 h 1015758"/>
            <a:gd name="connsiteX49" fmla="*/ 1166813 w 1300163"/>
            <a:gd name="connsiteY49" fmla="*/ 963370 h 1015758"/>
            <a:gd name="connsiteX50" fmla="*/ 1181100 w 1300163"/>
            <a:gd name="connsiteY50" fmla="*/ 982420 h 1015758"/>
            <a:gd name="connsiteX51" fmla="*/ 1204913 w 1300163"/>
            <a:gd name="connsiteY51" fmla="*/ 1015758 h 1015758"/>
            <a:gd name="connsiteX52" fmla="*/ 1243013 w 1300163"/>
            <a:gd name="connsiteY52" fmla="*/ 1006233 h 1015758"/>
            <a:gd name="connsiteX53" fmla="*/ 1252538 w 1300163"/>
            <a:gd name="connsiteY53" fmla="*/ 991945 h 1015758"/>
            <a:gd name="connsiteX54" fmla="*/ 1266825 w 1300163"/>
            <a:gd name="connsiteY54" fmla="*/ 982420 h 1015758"/>
            <a:gd name="connsiteX55" fmla="*/ 1290638 w 1300163"/>
            <a:gd name="connsiteY55" fmla="*/ 934795 h 1015758"/>
            <a:gd name="connsiteX56" fmla="*/ 1295400 w 1300163"/>
            <a:gd name="connsiteY56" fmla="*/ 782395 h 1015758"/>
            <a:gd name="connsiteX57" fmla="*/ 1300163 w 1300163"/>
            <a:gd name="connsiteY57" fmla="*/ 744295 h 1015758"/>
            <a:gd name="connsiteX58" fmla="*/ 1290638 w 1300163"/>
            <a:gd name="connsiteY58" fmla="*/ 649045 h 1015758"/>
            <a:gd name="connsiteX59" fmla="*/ 1266825 w 1300163"/>
            <a:gd name="connsiteY59" fmla="*/ 625233 h 1015758"/>
            <a:gd name="connsiteX60" fmla="*/ 1252538 w 1300163"/>
            <a:gd name="connsiteY60" fmla="*/ 610945 h 1015758"/>
            <a:gd name="connsiteX61" fmla="*/ 1247775 w 1300163"/>
            <a:gd name="connsiteY61" fmla="*/ 596658 h 1015758"/>
            <a:gd name="connsiteX62" fmla="*/ 1243013 w 1300163"/>
            <a:gd name="connsiteY62" fmla="*/ 529983 h 1015758"/>
            <a:gd name="connsiteX63" fmla="*/ 1228725 w 1300163"/>
            <a:gd name="connsiteY63" fmla="*/ 525220 h 1015758"/>
            <a:gd name="connsiteX64" fmla="*/ 1209675 w 1300163"/>
            <a:gd name="connsiteY64" fmla="*/ 510933 h 1015758"/>
            <a:gd name="connsiteX65" fmla="*/ 1181100 w 1300163"/>
            <a:gd name="connsiteY65" fmla="*/ 491883 h 1015758"/>
            <a:gd name="connsiteX66" fmla="*/ 1166813 w 1300163"/>
            <a:gd name="connsiteY66" fmla="*/ 458545 h 1015758"/>
            <a:gd name="connsiteX67" fmla="*/ 1157288 w 1300163"/>
            <a:gd name="connsiteY67" fmla="*/ 444258 h 1015758"/>
            <a:gd name="connsiteX68" fmla="*/ 1152525 w 1300163"/>
            <a:gd name="connsiteY68" fmla="*/ 429970 h 1015758"/>
            <a:gd name="connsiteX69" fmla="*/ 1143000 w 1300163"/>
            <a:gd name="connsiteY69" fmla="*/ 415683 h 1015758"/>
            <a:gd name="connsiteX70" fmla="*/ 1133475 w 1300163"/>
            <a:gd name="connsiteY70" fmla="*/ 396633 h 1015758"/>
            <a:gd name="connsiteX71" fmla="*/ 1128713 w 1300163"/>
            <a:gd name="connsiteY71" fmla="*/ 377583 h 1015758"/>
            <a:gd name="connsiteX72" fmla="*/ 1123950 w 1300163"/>
            <a:gd name="connsiteY72" fmla="*/ 363295 h 1015758"/>
            <a:gd name="connsiteX73" fmla="*/ 1128713 w 1300163"/>
            <a:gd name="connsiteY73" fmla="*/ 349008 h 1015758"/>
            <a:gd name="connsiteX74" fmla="*/ 1152525 w 1300163"/>
            <a:gd name="connsiteY74" fmla="*/ 353770 h 1015758"/>
            <a:gd name="connsiteX75" fmla="*/ 1123950 w 1300163"/>
            <a:gd name="connsiteY75" fmla="*/ 325195 h 1015758"/>
            <a:gd name="connsiteX76" fmla="*/ 1109663 w 1300163"/>
            <a:gd name="connsiteY76" fmla="*/ 310908 h 1015758"/>
            <a:gd name="connsiteX77" fmla="*/ 1095375 w 1300163"/>
            <a:gd name="connsiteY77" fmla="*/ 282333 h 1015758"/>
            <a:gd name="connsiteX78" fmla="*/ 1090613 w 1300163"/>
            <a:gd name="connsiteY78" fmla="*/ 268045 h 1015758"/>
            <a:gd name="connsiteX79" fmla="*/ 1062038 w 1300163"/>
            <a:gd name="connsiteY79" fmla="*/ 220420 h 1015758"/>
            <a:gd name="connsiteX80" fmla="*/ 1052513 w 1300163"/>
            <a:gd name="connsiteY80" fmla="*/ 191845 h 1015758"/>
            <a:gd name="connsiteX81" fmla="*/ 1042988 w 1300163"/>
            <a:gd name="connsiteY81" fmla="*/ 163270 h 1015758"/>
            <a:gd name="connsiteX82" fmla="*/ 1038225 w 1300163"/>
            <a:gd name="connsiteY82" fmla="*/ 148983 h 1015758"/>
            <a:gd name="connsiteX83" fmla="*/ 1028700 w 1300163"/>
            <a:gd name="connsiteY83" fmla="*/ 134695 h 1015758"/>
            <a:gd name="connsiteX84" fmla="*/ 1019175 w 1300163"/>
            <a:gd name="connsiteY84" fmla="*/ 106120 h 1015758"/>
            <a:gd name="connsiteX85" fmla="*/ 1000125 w 1300163"/>
            <a:gd name="connsiteY85" fmla="*/ 77545 h 1015758"/>
            <a:gd name="connsiteX86" fmla="*/ 981075 w 1300163"/>
            <a:gd name="connsiteY86" fmla="*/ 53733 h 1015758"/>
            <a:gd name="connsiteX87" fmla="*/ 966788 w 1300163"/>
            <a:gd name="connsiteY87" fmla="*/ 58495 h 1015758"/>
            <a:gd name="connsiteX88" fmla="*/ 947738 w 1300163"/>
            <a:gd name="connsiteY88" fmla="*/ 82308 h 1015758"/>
            <a:gd name="connsiteX89" fmla="*/ 952500 w 1300163"/>
            <a:gd name="connsiteY89" fmla="*/ 39445 h 1015758"/>
            <a:gd name="connsiteX90" fmla="*/ 952500 w 1300163"/>
            <a:gd name="connsiteY90" fmla="*/ 10870 h 1015758"/>
            <a:gd name="connsiteX91" fmla="*/ 938213 w 1300163"/>
            <a:gd name="connsiteY91" fmla="*/ 1345 h 1015758"/>
            <a:gd name="connsiteX92" fmla="*/ 866775 w 1300163"/>
            <a:gd name="connsiteY92" fmla="*/ 20395 h 1015758"/>
            <a:gd name="connsiteX93" fmla="*/ 857250 w 1300163"/>
            <a:gd name="connsiteY93" fmla="*/ 34683 h 1015758"/>
            <a:gd name="connsiteX94" fmla="*/ 852488 w 1300163"/>
            <a:gd name="connsiteY94" fmla="*/ 91833 h 1015758"/>
            <a:gd name="connsiteX95" fmla="*/ 838200 w 1300163"/>
            <a:gd name="connsiteY95" fmla="*/ 77545 h 1015758"/>
            <a:gd name="connsiteX96" fmla="*/ 814388 w 1300163"/>
            <a:gd name="connsiteY96" fmla="*/ 63258 h 1015758"/>
            <a:gd name="connsiteX97" fmla="*/ 500063 w 1300163"/>
            <a:gd name="connsiteY97" fmla="*/ 110883 h 1015758"/>
            <a:gd name="connsiteX98" fmla="*/ 357188 w 1300163"/>
            <a:gd name="connsiteY98" fmla="*/ 72783 h 1015758"/>
            <a:gd name="connsiteX99" fmla="*/ 0 w 1300163"/>
            <a:gd name="connsiteY99" fmla="*/ 134695 h 1015758"/>
            <a:gd name="connsiteX100" fmla="*/ 38100 w 1300163"/>
            <a:gd name="connsiteY100" fmla="*/ 263283 h 10157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Lst>
          <a:rect l="l" t="t" r="r" b="b"/>
          <a:pathLst>
            <a:path w="1300163" h="1015758">
              <a:moveTo>
                <a:pt x="38100" y="263283"/>
              </a:moveTo>
              <a:lnTo>
                <a:pt x="38100" y="263283"/>
              </a:lnTo>
              <a:cubicBezTo>
                <a:pt x="49213" y="255345"/>
                <a:pt x="61231" y="248543"/>
                <a:pt x="71438" y="239470"/>
              </a:cubicBezTo>
              <a:cubicBezTo>
                <a:pt x="75716" y="235667"/>
                <a:pt x="75350" y="226306"/>
                <a:pt x="80963" y="225183"/>
              </a:cubicBezTo>
              <a:cubicBezTo>
                <a:pt x="93513" y="222673"/>
                <a:pt x="106363" y="228358"/>
                <a:pt x="119063" y="229945"/>
              </a:cubicBezTo>
              <a:cubicBezTo>
                <a:pt x="130887" y="229036"/>
                <a:pt x="174702" y="230701"/>
                <a:pt x="195263" y="220420"/>
              </a:cubicBezTo>
              <a:cubicBezTo>
                <a:pt x="200382" y="217860"/>
                <a:pt x="204788" y="214070"/>
                <a:pt x="209550" y="210895"/>
              </a:cubicBezTo>
              <a:cubicBezTo>
                <a:pt x="272689" y="242464"/>
                <a:pt x="193243" y="198804"/>
                <a:pt x="238125" y="234708"/>
              </a:cubicBezTo>
              <a:cubicBezTo>
                <a:pt x="242045" y="237844"/>
                <a:pt x="247443" y="238760"/>
                <a:pt x="252413" y="239470"/>
              </a:cubicBezTo>
              <a:cubicBezTo>
                <a:pt x="269771" y="241950"/>
                <a:pt x="287338" y="242645"/>
                <a:pt x="304800" y="244233"/>
              </a:cubicBezTo>
              <a:cubicBezTo>
                <a:pt x="314325" y="247408"/>
                <a:pt x="327806" y="245404"/>
                <a:pt x="333375" y="253758"/>
              </a:cubicBezTo>
              <a:cubicBezTo>
                <a:pt x="336550" y="258520"/>
                <a:pt x="340340" y="262926"/>
                <a:pt x="342900" y="268045"/>
              </a:cubicBezTo>
              <a:cubicBezTo>
                <a:pt x="349317" y="280879"/>
                <a:pt x="345056" y="286005"/>
                <a:pt x="357188" y="296620"/>
              </a:cubicBezTo>
              <a:cubicBezTo>
                <a:pt x="377342" y="314255"/>
                <a:pt x="380427" y="313891"/>
                <a:pt x="400050" y="320433"/>
              </a:cubicBezTo>
              <a:cubicBezTo>
                <a:pt x="440999" y="293135"/>
                <a:pt x="389189" y="325864"/>
                <a:pt x="428625" y="306145"/>
              </a:cubicBezTo>
              <a:cubicBezTo>
                <a:pt x="465546" y="287684"/>
                <a:pt x="421297" y="303825"/>
                <a:pt x="457200" y="291858"/>
              </a:cubicBezTo>
              <a:cubicBezTo>
                <a:pt x="465890" y="278823"/>
                <a:pt x="465972" y="274730"/>
                <a:pt x="481013" y="268045"/>
              </a:cubicBezTo>
              <a:cubicBezTo>
                <a:pt x="490188" y="263967"/>
                <a:pt x="509588" y="258520"/>
                <a:pt x="509588" y="258520"/>
              </a:cubicBezTo>
              <a:cubicBezTo>
                <a:pt x="516732" y="237088"/>
                <a:pt x="511572" y="227167"/>
                <a:pt x="533400" y="225183"/>
              </a:cubicBezTo>
              <a:cubicBezTo>
                <a:pt x="563480" y="222448"/>
                <a:pt x="593725" y="222008"/>
                <a:pt x="623888" y="220420"/>
              </a:cubicBezTo>
              <a:cubicBezTo>
                <a:pt x="630238" y="233120"/>
                <a:pt x="638448" y="245049"/>
                <a:pt x="642938" y="258520"/>
              </a:cubicBezTo>
              <a:cubicBezTo>
                <a:pt x="644525" y="263283"/>
                <a:pt x="645455" y="268318"/>
                <a:pt x="647700" y="272808"/>
              </a:cubicBezTo>
              <a:cubicBezTo>
                <a:pt x="650260" y="277927"/>
                <a:pt x="652917" y="283326"/>
                <a:pt x="657225" y="287095"/>
              </a:cubicBezTo>
              <a:cubicBezTo>
                <a:pt x="665840" y="294633"/>
                <a:pt x="676275" y="299795"/>
                <a:pt x="685800" y="306145"/>
              </a:cubicBezTo>
              <a:cubicBezTo>
                <a:pt x="694154" y="311714"/>
                <a:pt x="714375" y="315670"/>
                <a:pt x="714375" y="315670"/>
              </a:cubicBezTo>
              <a:cubicBezTo>
                <a:pt x="719138" y="318845"/>
                <a:pt x="724616" y="321148"/>
                <a:pt x="728663" y="325195"/>
              </a:cubicBezTo>
              <a:cubicBezTo>
                <a:pt x="732710" y="329242"/>
                <a:pt x="734861" y="334825"/>
                <a:pt x="738188" y="339483"/>
              </a:cubicBezTo>
              <a:cubicBezTo>
                <a:pt x="742801" y="345942"/>
                <a:pt x="746862" y="352920"/>
                <a:pt x="752475" y="358533"/>
              </a:cubicBezTo>
              <a:cubicBezTo>
                <a:pt x="756522" y="362580"/>
                <a:pt x="762366" y="364394"/>
                <a:pt x="766763" y="368058"/>
              </a:cubicBezTo>
              <a:cubicBezTo>
                <a:pt x="771937" y="372370"/>
                <a:pt x="775876" y="378033"/>
                <a:pt x="781050" y="382345"/>
              </a:cubicBezTo>
              <a:cubicBezTo>
                <a:pt x="820824" y="415490"/>
                <a:pt x="767896" y="364426"/>
                <a:pt x="809625" y="406158"/>
              </a:cubicBezTo>
              <a:cubicBezTo>
                <a:pt x="811213" y="410920"/>
                <a:pt x="814124" y="415432"/>
                <a:pt x="814388" y="420445"/>
              </a:cubicBezTo>
              <a:cubicBezTo>
                <a:pt x="817310" y="475954"/>
                <a:pt x="809490" y="532393"/>
                <a:pt x="819150" y="587133"/>
              </a:cubicBezTo>
              <a:cubicBezTo>
                <a:pt x="819788" y="590750"/>
                <a:pt x="852707" y="579122"/>
                <a:pt x="857250" y="577608"/>
              </a:cubicBezTo>
              <a:cubicBezTo>
                <a:pt x="858838" y="593483"/>
                <a:pt x="860034" y="609402"/>
                <a:pt x="862013" y="625233"/>
              </a:cubicBezTo>
              <a:cubicBezTo>
                <a:pt x="863211" y="634815"/>
                <a:pt x="863061" y="644894"/>
                <a:pt x="866775" y="653808"/>
              </a:cubicBezTo>
              <a:cubicBezTo>
                <a:pt x="878986" y="683115"/>
                <a:pt x="889489" y="684826"/>
                <a:pt x="914400" y="701433"/>
              </a:cubicBezTo>
              <a:cubicBezTo>
                <a:pt x="918577" y="704218"/>
                <a:pt x="923925" y="704608"/>
                <a:pt x="928688" y="706195"/>
              </a:cubicBezTo>
              <a:cubicBezTo>
                <a:pt x="931825" y="715608"/>
                <a:pt x="934581" y="728055"/>
                <a:pt x="942975" y="734770"/>
              </a:cubicBezTo>
              <a:cubicBezTo>
                <a:pt x="946895" y="737906"/>
                <a:pt x="952773" y="737288"/>
                <a:pt x="957263" y="739533"/>
              </a:cubicBezTo>
              <a:cubicBezTo>
                <a:pt x="970522" y="746163"/>
                <a:pt x="975306" y="752814"/>
                <a:pt x="985838" y="763345"/>
              </a:cubicBezTo>
              <a:cubicBezTo>
                <a:pt x="997173" y="797350"/>
                <a:pt x="987009" y="786351"/>
                <a:pt x="1009650" y="801445"/>
              </a:cubicBezTo>
              <a:cubicBezTo>
                <a:pt x="1012825" y="810970"/>
                <a:pt x="1017206" y="820175"/>
                <a:pt x="1019175" y="830020"/>
              </a:cubicBezTo>
              <a:cubicBezTo>
                <a:pt x="1022057" y="844430"/>
                <a:pt x="1021571" y="857715"/>
                <a:pt x="1033463" y="868120"/>
              </a:cubicBezTo>
              <a:cubicBezTo>
                <a:pt x="1042078" y="875658"/>
                <a:pt x="1062038" y="887170"/>
                <a:pt x="1062038" y="887170"/>
              </a:cubicBezTo>
              <a:cubicBezTo>
                <a:pt x="1065213" y="891933"/>
                <a:pt x="1067255" y="897689"/>
                <a:pt x="1071563" y="901458"/>
              </a:cubicBezTo>
              <a:cubicBezTo>
                <a:pt x="1091718" y="919094"/>
                <a:pt x="1094802" y="918729"/>
                <a:pt x="1114425" y="925270"/>
              </a:cubicBezTo>
              <a:cubicBezTo>
                <a:pt x="1119188" y="928445"/>
                <a:pt x="1123593" y="932235"/>
                <a:pt x="1128713" y="934795"/>
              </a:cubicBezTo>
              <a:cubicBezTo>
                <a:pt x="1168149" y="954514"/>
                <a:pt x="1116339" y="921785"/>
                <a:pt x="1157288" y="949083"/>
              </a:cubicBezTo>
              <a:cubicBezTo>
                <a:pt x="1160463" y="953845"/>
                <a:pt x="1163486" y="958712"/>
                <a:pt x="1166813" y="963370"/>
              </a:cubicBezTo>
              <a:cubicBezTo>
                <a:pt x="1171427" y="969829"/>
                <a:pt x="1177550" y="975321"/>
                <a:pt x="1181100" y="982420"/>
              </a:cubicBezTo>
              <a:cubicBezTo>
                <a:pt x="1198880" y="1017980"/>
                <a:pt x="1177766" y="1006708"/>
                <a:pt x="1204913" y="1015758"/>
              </a:cubicBezTo>
              <a:cubicBezTo>
                <a:pt x="1206095" y="1015522"/>
                <a:pt x="1238134" y="1010136"/>
                <a:pt x="1243013" y="1006233"/>
              </a:cubicBezTo>
              <a:cubicBezTo>
                <a:pt x="1247483" y="1002657"/>
                <a:pt x="1248491" y="995993"/>
                <a:pt x="1252538" y="991945"/>
              </a:cubicBezTo>
              <a:cubicBezTo>
                <a:pt x="1256585" y="987898"/>
                <a:pt x="1262063" y="985595"/>
                <a:pt x="1266825" y="982420"/>
              </a:cubicBezTo>
              <a:cubicBezTo>
                <a:pt x="1289506" y="948399"/>
                <a:pt x="1283098" y="964951"/>
                <a:pt x="1290638" y="934795"/>
              </a:cubicBezTo>
              <a:cubicBezTo>
                <a:pt x="1292225" y="883995"/>
                <a:pt x="1292862" y="833156"/>
                <a:pt x="1295400" y="782395"/>
              </a:cubicBezTo>
              <a:cubicBezTo>
                <a:pt x="1296039" y="769612"/>
                <a:pt x="1300163" y="757094"/>
                <a:pt x="1300163" y="744295"/>
              </a:cubicBezTo>
              <a:cubicBezTo>
                <a:pt x="1300163" y="742672"/>
                <a:pt x="1296700" y="667232"/>
                <a:pt x="1290638" y="649045"/>
              </a:cubicBezTo>
              <a:cubicBezTo>
                <a:pt x="1285265" y="632926"/>
                <a:pt x="1278548" y="635002"/>
                <a:pt x="1266825" y="625233"/>
              </a:cubicBezTo>
              <a:cubicBezTo>
                <a:pt x="1261651" y="620921"/>
                <a:pt x="1257300" y="615708"/>
                <a:pt x="1252538" y="610945"/>
              </a:cubicBezTo>
              <a:cubicBezTo>
                <a:pt x="1250950" y="606183"/>
                <a:pt x="1248362" y="601644"/>
                <a:pt x="1247775" y="596658"/>
              </a:cubicBezTo>
              <a:cubicBezTo>
                <a:pt x="1245172" y="574529"/>
                <a:pt x="1248754" y="551512"/>
                <a:pt x="1243013" y="529983"/>
              </a:cubicBezTo>
              <a:cubicBezTo>
                <a:pt x="1241719" y="525132"/>
                <a:pt x="1233488" y="526808"/>
                <a:pt x="1228725" y="525220"/>
              </a:cubicBezTo>
              <a:cubicBezTo>
                <a:pt x="1222375" y="520458"/>
                <a:pt x="1216178" y="515485"/>
                <a:pt x="1209675" y="510933"/>
              </a:cubicBezTo>
              <a:cubicBezTo>
                <a:pt x="1200297" y="504368"/>
                <a:pt x="1181100" y="491883"/>
                <a:pt x="1181100" y="491883"/>
              </a:cubicBezTo>
              <a:cubicBezTo>
                <a:pt x="1157185" y="456010"/>
                <a:pt x="1185266" y="501603"/>
                <a:pt x="1166813" y="458545"/>
              </a:cubicBezTo>
              <a:cubicBezTo>
                <a:pt x="1164558" y="453284"/>
                <a:pt x="1159848" y="449377"/>
                <a:pt x="1157288" y="444258"/>
              </a:cubicBezTo>
              <a:cubicBezTo>
                <a:pt x="1155043" y="439768"/>
                <a:pt x="1154770" y="434460"/>
                <a:pt x="1152525" y="429970"/>
              </a:cubicBezTo>
              <a:cubicBezTo>
                <a:pt x="1149965" y="424851"/>
                <a:pt x="1145840" y="420653"/>
                <a:pt x="1143000" y="415683"/>
              </a:cubicBezTo>
              <a:cubicBezTo>
                <a:pt x="1139478" y="409519"/>
                <a:pt x="1136650" y="402983"/>
                <a:pt x="1133475" y="396633"/>
              </a:cubicBezTo>
              <a:cubicBezTo>
                <a:pt x="1131888" y="390283"/>
                <a:pt x="1130511" y="383877"/>
                <a:pt x="1128713" y="377583"/>
              </a:cubicBezTo>
              <a:cubicBezTo>
                <a:pt x="1127334" y="372756"/>
                <a:pt x="1123950" y="368315"/>
                <a:pt x="1123950" y="363295"/>
              </a:cubicBezTo>
              <a:cubicBezTo>
                <a:pt x="1123950" y="358275"/>
                <a:pt x="1127125" y="353770"/>
                <a:pt x="1128713" y="349008"/>
              </a:cubicBezTo>
              <a:cubicBezTo>
                <a:pt x="1136650" y="350595"/>
                <a:pt x="1154113" y="361707"/>
                <a:pt x="1152525" y="353770"/>
              </a:cubicBezTo>
              <a:cubicBezTo>
                <a:pt x="1149883" y="340561"/>
                <a:pt x="1133475" y="334720"/>
                <a:pt x="1123950" y="325195"/>
              </a:cubicBezTo>
              <a:lnTo>
                <a:pt x="1109663" y="310908"/>
              </a:lnTo>
              <a:cubicBezTo>
                <a:pt x="1097688" y="274987"/>
                <a:pt x="1113843" y="319270"/>
                <a:pt x="1095375" y="282333"/>
              </a:cubicBezTo>
              <a:cubicBezTo>
                <a:pt x="1093130" y="277843"/>
                <a:pt x="1093051" y="272433"/>
                <a:pt x="1090613" y="268045"/>
              </a:cubicBezTo>
              <a:cubicBezTo>
                <a:pt x="1074638" y="239290"/>
                <a:pt x="1072333" y="246157"/>
                <a:pt x="1062038" y="220420"/>
              </a:cubicBezTo>
              <a:cubicBezTo>
                <a:pt x="1058309" y="211098"/>
                <a:pt x="1055688" y="201370"/>
                <a:pt x="1052513" y="191845"/>
              </a:cubicBezTo>
              <a:lnTo>
                <a:pt x="1042988" y="163270"/>
              </a:lnTo>
              <a:cubicBezTo>
                <a:pt x="1041401" y="158508"/>
                <a:pt x="1041010" y="153160"/>
                <a:pt x="1038225" y="148983"/>
              </a:cubicBezTo>
              <a:lnTo>
                <a:pt x="1028700" y="134695"/>
              </a:lnTo>
              <a:lnTo>
                <a:pt x="1019175" y="106120"/>
              </a:lnTo>
              <a:cubicBezTo>
                <a:pt x="1015555" y="95260"/>
                <a:pt x="1000125" y="77545"/>
                <a:pt x="1000125" y="77545"/>
              </a:cubicBezTo>
              <a:cubicBezTo>
                <a:pt x="996410" y="66400"/>
                <a:pt x="996282" y="56268"/>
                <a:pt x="981075" y="53733"/>
              </a:cubicBezTo>
              <a:cubicBezTo>
                <a:pt x="976123" y="52908"/>
                <a:pt x="971550" y="56908"/>
                <a:pt x="966788" y="58495"/>
              </a:cubicBezTo>
              <a:cubicBezTo>
                <a:pt x="955875" y="102148"/>
                <a:pt x="964525" y="107487"/>
                <a:pt x="947738" y="82308"/>
              </a:cubicBezTo>
              <a:cubicBezTo>
                <a:pt x="949325" y="68020"/>
                <a:pt x="950137" y="53625"/>
                <a:pt x="952500" y="39445"/>
              </a:cubicBezTo>
              <a:cubicBezTo>
                <a:pt x="954690" y="26305"/>
                <a:pt x="963012" y="24010"/>
                <a:pt x="952500" y="10870"/>
              </a:cubicBezTo>
              <a:cubicBezTo>
                <a:pt x="948924" y="6401"/>
                <a:pt x="942975" y="4520"/>
                <a:pt x="938213" y="1345"/>
              </a:cubicBezTo>
              <a:cubicBezTo>
                <a:pt x="839359" y="8407"/>
                <a:pt x="884707" y="-15467"/>
                <a:pt x="866775" y="20395"/>
              </a:cubicBezTo>
              <a:cubicBezTo>
                <a:pt x="864215" y="25515"/>
                <a:pt x="860425" y="29920"/>
                <a:pt x="857250" y="34683"/>
              </a:cubicBezTo>
              <a:cubicBezTo>
                <a:pt x="855663" y="53733"/>
                <a:pt x="860252" y="74365"/>
                <a:pt x="852488" y="91833"/>
              </a:cubicBezTo>
              <a:cubicBezTo>
                <a:pt x="849752" y="97988"/>
                <a:pt x="843374" y="81857"/>
                <a:pt x="838200" y="77545"/>
              </a:cubicBezTo>
              <a:cubicBezTo>
                <a:pt x="829578" y="70360"/>
                <a:pt x="823688" y="67907"/>
                <a:pt x="814388" y="63258"/>
              </a:cubicBezTo>
              <a:lnTo>
                <a:pt x="500063" y="110883"/>
              </a:lnTo>
              <a:lnTo>
                <a:pt x="357188" y="72783"/>
              </a:lnTo>
              <a:lnTo>
                <a:pt x="0" y="134695"/>
              </a:lnTo>
              <a:lnTo>
                <a:pt x="38100" y="263283"/>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519903</xdr:colOff>
      <xdr:row>127</xdr:row>
      <xdr:rowOff>2895</xdr:rowOff>
    </xdr:from>
    <xdr:to>
      <xdr:col>10</xdr:col>
      <xdr:colOff>1099</xdr:colOff>
      <xdr:row>131</xdr:row>
      <xdr:rowOff>37085</xdr:rowOff>
    </xdr:to>
    <xdr:sp macro="" textlink="">
      <xdr:nvSpPr>
        <xdr:cNvPr id="32" name="Arkansas"/>
        <xdr:cNvSpPr/>
      </xdr:nvSpPr>
      <xdr:spPr>
        <a:xfrm>
          <a:off x="4901403" y="16157295"/>
          <a:ext cx="700396" cy="694590"/>
        </a:xfrm>
        <a:custGeom>
          <a:avLst/>
          <a:gdLst>
            <a:gd name="connsiteX0" fmla="*/ 0 w 704879"/>
            <a:gd name="connsiteY0" fmla="*/ 76200 h 714760"/>
            <a:gd name="connsiteX1" fmla="*/ 80962 w 704879"/>
            <a:gd name="connsiteY1" fmla="*/ 604837 h 714760"/>
            <a:gd name="connsiteX2" fmla="*/ 114300 w 704879"/>
            <a:gd name="connsiteY2" fmla="*/ 628650 h 714760"/>
            <a:gd name="connsiteX3" fmla="*/ 152400 w 704879"/>
            <a:gd name="connsiteY3" fmla="*/ 714375 h 714760"/>
            <a:gd name="connsiteX4" fmla="*/ 552450 w 704879"/>
            <a:gd name="connsiteY4" fmla="*/ 671512 h 714760"/>
            <a:gd name="connsiteX5" fmla="*/ 547687 w 704879"/>
            <a:gd name="connsiteY5" fmla="*/ 581025 h 714760"/>
            <a:gd name="connsiteX6" fmla="*/ 538162 w 704879"/>
            <a:gd name="connsiteY6" fmla="*/ 552450 h 714760"/>
            <a:gd name="connsiteX7" fmla="*/ 542925 w 704879"/>
            <a:gd name="connsiteY7" fmla="*/ 490537 h 714760"/>
            <a:gd name="connsiteX8" fmla="*/ 557212 w 704879"/>
            <a:gd name="connsiteY8" fmla="*/ 461962 h 714760"/>
            <a:gd name="connsiteX9" fmla="*/ 571500 w 704879"/>
            <a:gd name="connsiteY9" fmla="*/ 433387 h 714760"/>
            <a:gd name="connsiteX10" fmla="*/ 576262 w 704879"/>
            <a:gd name="connsiteY10" fmla="*/ 419100 h 714760"/>
            <a:gd name="connsiteX11" fmla="*/ 595312 w 704879"/>
            <a:gd name="connsiteY11" fmla="*/ 390525 h 714760"/>
            <a:gd name="connsiteX12" fmla="*/ 604837 w 704879"/>
            <a:gd name="connsiteY12" fmla="*/ 376237 h 714760"/>
            <a:gd name="connsiteX13" fmla="*/ 609600 w 704879"/>
            <a:gd name="connsiteY13" fmla="*/ 361950 h 714760"/>
            <a:gd name="connsiteX14" fmla="*/ 619125 w 704879"/>
            <a:gd name="connsiteY14" fmla="*/ 347662 h 714760"/>
            <a:gd name="connsiteX15" fmla="*/ 638175 w 704879"/>
            <a:gd name="connsiteY15" fmla="*/ 295275 h 714760"/>
            <a:gd name="connsiteX16" fmla="*/ 647700 w 704879"/>
            <a:gd name="connsiteY16" fmla="*/ 280987 h 714760"/>
            <a:gd name="connsiteX17" fmla="*/ 666750 w 704879"/>
            <a:gd name="connsiteY17" fmla="*/ 247650 h 714760"/>
            <a:gd name="connsiteX18" fmla="*/ 681037 w 704879"/>
            <a:gd name="connsiteY18" fmla="*/ 204787 h 714760"/>
            <a:gd name="connsiteX19" fmla="*/ 690562 w 704879"/>
            <a:gd name="connsiteY19" fmla="*/ 176212 h 714760"/>
            <a:gd name="connsiteX20" fmla="*/ 700087 w 704879"/>
            <a:gd name="connsiteY20" fmla="*/ 142875 h 714760"/>
            <a:gd name="connsiteX21" fmla="*/ 704850 w 704879"/>
            <a:gd name="connsiteY21" fmla="*/ 80962 h 714760"/>
            <a:gd name="connsiteX22" fmla="*/ 619125 w 704879"/>
            <a:gd name="connsiteY22" fmla="*/ 85725 h 714760"/>
            <a:gd name="connsiteX23" fmla="*/ 623887 w 704879"/>
            <a:gd name="connsiteY23" fmla="*/ 28575 h 714760"/>
            <a:gd name="connsiteX24" fmla="*/ 633412 w 704879"/>
            <a:gd name="connsiteY24" fmla="*/ 0 h 714760"/>
            <a:gd name="connsiteX25" fmla="*/ 0 w 704879"/>
            <a:gd name="connsiteY25" fmla="*/ 76200 h 7147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704879" h="714760">
              <a:moveTo>
                <a:pt x="0" y="76200"/>
              </a:moveTo>
              <a:lnTo>
                <a:pt x="80962" y="604837"/>
              </a:lnTo>
              <a:cubicBezTo>
                <a:pt x="92075" y="612775"/>
                <a:pt x="109814" y="615752"/>
                <a:pt x="114300" y="628650"/>
              </a:cubicBezTo>
              <a:cubicBezTo>
                <a:pt x="147977" y="725471"/>
                <a:pt x="79455" y="714375"/>
                <a:pt x="152400" y="714375"/>
              </a:cubicBezTo>
              <a:lnTo>
                <a:pt x="552450" y="671512"/>
              </a:lnTo>
              <a:cubicBezTo>
                <a:pt x="550862" y="641350"/>
                <a:pt x="551286" y="611014"/>
                <a:pt x="547687" y="581025"/>
              </a:cubicBezTo>
              <a:cubicBezTo>
                <a:pt x="546491" y="571056"/>
                <a:pt x="538162" y="552450"/>
                <a:pt x="538162" y="552450"/>
              </a:cubicBezTo>
              <a:cubicBezTo>
                <a:pt x="539750" y="531812"/>
                <a:pt x="540358" y="511076"/>
                <a:pt x="542925" y="490537"/>
              </a:cubicBezTo>
              <a:cubicBezTo>
                <a:pt x="544920" y="474577"/>
                <a:pt x="550121" y="476143"/>
                <a:pt x="557212" y="461962"/>
              </a:cubicBezTo>
              <a:cubicBezTo>
                <a:pt x="576931" y="422526"/>
                <a:pt x="544202" y="474336"/>
                <a:pt x="571500" y="433387"/>
              </a:cubicBezTo>
              <a:cubicBezTo>
                <a:pt x="573087" y="428625"/>
                <a:pt x="573824" y="423488"/>
                <a:pt x="576262" y="419100"/>
              </a:cubicBezTo>
              <a:cubicBezTo>
                <a:pt x="581821" y="409093"/>
                <a:pt x="588962" y="400050"/>
                <a:pt x="595312" y="390525"/>
              </a:cubicBezTo>
              <a:lnTo>
                <a:pt x="604837" y="376237"/>
              </a:lnTo>
              <a:cubicBezTo>
                <a:pt x="607622" y="372060"/>
                <a:pt x="607355" y="366440"/>
                <a:pt x="609600" y="361950"/>
              </a:cubicBezTo>
              <a:cubicBezTo>
                <a:pt x="612160" y="356830"/>
                <a:pt x="615950" y="352425"/>
                <a:pt x="619125" y="347662"/>
              </a:cubicBezTo>
              <a:cubicBezTo>
                <a:pt x="623571" y="334324"/>
                <a:pt x="631547" y="308530"/>
                <a:pt x="638175" y="295275"/>
              </a:cubicBezTo>
              <a:cubicBezTo>
                <a:pt x="640735" y="290155"/>
                <a:pt x="644860" y="285957"/>
                <a:pt x="647700" y="280987"/>
              </a:cubicBezTo>
              <a:cubicBezTo>
                <a:pt x="671864" y="238699"/>
                <a:pt x="643548" y="282452"/>
                <a:pt x="666750" y="247650"/>
              </a:cubicBezTo>
              <a:lnTo>
                <a:pt x="681037" y="204787"/>
              </a:lnTo>
              <a:lnTo>
                <a:pt x="690562" y="176212"/>
              </a:lnTo>
              <a:cubicBezTo>
                <a:pt x="696543" y="152292"/>
                <a:pt x="693255" y="163372"/>
                <a:pt x="700087" y="142875"/>
              </a:cubicBezTo>
              <a:cubicBezTo>
                <a:pt x="705551" y="93701"/>
                <a:pt x="704850" y="114388"/>
                <a:pt x="704850" y="80962"/>
              </a:cubicBezTo>
              <a:lnTo>
                <a:pt x="619125" y="85725"/>
              </a:lnTo>
              <a:cubicBezTo>
                <a:pt x="620712" y="66675"/>
                <a:pt x="620744" y="47431"/>
                <a:pt x="623887" y="28575"/>
              </a:cubicBezTo>
              <a:cubicBezTo>
                <a:pt x="625538" y="18671"/>
                <a:pt x="633412" y="0"/>
                <a:pt x="633412" y="0"/>
              </a:cubicBezTo>
              <a:lnTo>
                <a:pt x="0" y="7620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296065</xdr:colOff>
      <xdr:row>122</xdr:row>
      <xdr:rowOff>129709</xdr:rowOff>
    </xdr:from>
    <xdr:to>
      <xdr:col>10</xdr:col>
      <xdr:colOff>82313</xdr:colOff>
      <xdr:row>127</xdr:row>
      <xdr:rowOff>83857</xdr:rowOff>
    </xdr:to>
    <xdr:sp macro="" textlink="">
      <xdr:nvSpPr>
        <xdr:cNvPr id="33" name="Missouri"/>
        <xdr:cNvSpPr/>
      </xdr:nvSpPr>
      <xdr:spPr>
        <a:xfrm>
          <a:off x="4677565" y="15458609"/>
          <a:ext cx="1005448" cy="779648"/>
        </a:xfrm>
        <a:custGeom>
          <a:avLst/>
          <a:gdLst>
            <a:gd name="connsiteX0" fmla="*/ 0 w 1014413"/>
            <a:gd name="connsiteY0" fmla="*/ 38100 h 804862"/>
            <a:gd name="connsiteX1" fmla="*/ 0 w 1014413"/>
            <a:gd name="connsiteY1" fmla="*/ 38100 h 804862"/>
            <a:gd name="connsiteX2" fmla="*/ 47625 w 1014413"/>
            <a:gd name="connsiteY2" fmla="*/ 104775 h 804862"/>
            <a:gd name="connsiteX3" fmla="*/ 71438 w 1014413"/>
            <a:gd name="connsiteY3" fmla="*/ 147637 h 804862"/>
            <a:gd name="connsiteX4" fmla="*/ 80963 w 1014413"/>
            <a:gd name="connsiteY4" fmla="*/ 161925 h 804862"/>
            <a:gd name="connsiteX5" fmla="*/ 95250 w 1014413"/>
            <a:gd name="connsiteY5" fmla="*/ 190500 h 804862"/>
            <a:gd name="connsiteX6" fmla="*/ 109538 w 1014413"/>
            <a:gd name="connsiteY6" fmla="*/ 195262 h 804862"/>
            <a:gd name="connsiteX7" fmla="*/ 123825 w 1014413"/>
            <a:gd name="connsiteY7" fmla="*/ 223837 h 804862"/>
            <a:gd name="connsiteX8" fmla="*/ 128588 w 1014413"/>
            <a:gd name="connsiteY8" fmla="*/ 261937 h 804862"/>
            <a:gd name="connsiteX9" fmla="*/ 142875 w 1014413"/>
            <a:gd name="connsiteY9" fmla="*/ 271462 h 804862"/>
            <a:gd name="connsiteX10" fmla="*/ 147638 w 1014413"/>
            <a:gd name="connsiteY10" fmla="*/ 285750 h 804862"/>
            <a:gd name="connsiteX11" fmla="*/ 166688 w 1014413"/>
            <a:gd name="connsiteY11" fmla="*/ 319087 h 804862"/>
            <a:gd name="connsiteX12" fmla="*/ 176213 w 1014413"/>
            <a:gd name="connsiteY12" fmla="*/ 352425 h 804862"/>
            <a:gd name="connsiteX13" fmla="*/ 180975 w 1014413"/>
            <a:gd name="connsiteY13" fmla="*/ 452437 h 804862"/>
            <a:gd name="connsiteX14" fmla="*/ 185738 w 1014413"/>
            <a:gd name="connsiteY14" fmla="*/ 466725 h 804862"/>
            <a:gd name="connsiteX15" fmla="*/ 195263 w 1014413"/>
            <a:gd name="connsiteY15" fmla="*/ 514350 h 804862"/>
            <a:gd name="connsiteX16" fmla="*/ 200025 w 1014413"/>
            <a:gd name="connsiteY16" fmla="*/ 547687 h 804862"/>
            <a:gd name="connsiteX17" fmla="*/ 204788 w 1014413"/>
            <a:gd name="connsiteY17" fmla="*/ 590550 h 804862"/>
            <a:gd name="connsiteX18" fmla="*/ 209550 w 1014413"/>
            <a:gd name="connsiteY18" fmla="*/ 609600 h 804862"/>
            <a:gd name="connsiteX19" fmla="*/ 214313 w 1014413"/>
            <a:gd name="connsiteY19" fmla="*/ 661987 h 804862"/>
            <a:gd name="connsiteX20" fmla="*/ 214313 w 1014413"/>
            <a:gd name="connsiteY20" fmla="*/ 738187 h 804862"/>
            <a:gd name="connsiteX21" fmla="*/ 223838 w 1014413"/>
            <a:gd name="connsiteY21" fmla="*/ 766762 h 804862"/>
            <a:gd name="connsiteX22" fmla="*/ 228600 w 1014413"/>
            <a:gd name="connsiteY22" fmla="*/ 781050 h 804862"/>
            <a:gd name="connsiteX23" fmla="*/ 233363 w 1014413"/>
            <a:gd name="connsiteY23" fmla="*/ 800100 h 804862"/>
            <a:gd name="connsiteX24" fmla="*/ 862013 w 1014413"/>
            <a:gd name="connsiteY24" fmla="*/ 723900 h 804862"/>
            <a:gd name="connsiteX25" fmla="*/ 852488 w 1014413"/>
            <a:gd name="connsiteY25" fmla="*/ 804862 h 804862"/>
            <a:gd name="connsiteX26" fmla="*/ 928688 w 1014413"/>
            <a:gd name="connsiteY26" fmla="*/ 795337 h 804862"/>
            <a:gd name="connsiteX27" fmla="*/ 962025 w 1014413"/>
            <a:gd name="connsiteY27" fmla="*/ 742950 h 804862"/>
            <a:gd name="connsiteX28" fmla="*/ 985838 w 1014413"/>
            <a:gd name="connsiteY28" fmla="*/ 704850 h 804862"/>
            <a:gd name="connsiteX29" fmla="*/ 1004888 w 1014413"/>
            <a:gd name="connsiteY29" fmla="*/ 676275 h 804862"/>
            <a:gd name="connsiteX30" fmla="*/ 1014413 w 1014413"/>
            <a:gd name="connsiteY30" fmla="*/ 661987 h 804862"/>
            <a:gd name="connsiteX31" fmla="*/ 1009650 w 1014413"/>
            <a:gd name="connsiteY31" fmla="*/ 604837 h 804862"/>
            <a:gd name="connsiteX32" fmla="*/ 1004888 w 1014413"/>
            <a:gd name="connsiteY32" fmla="*/ 585787 h 804862"/>
            <a:gd name="connsiteX33" fmla="*/ 990600 w 1014413"/>
            <a:gd name="connsiteY33" fmla="*/ 581025 h 804862"/>
            <a:gd name="connsiteX34" fmla="*/ 952500 w 1014413"/>
            <a:gd name="connsiteY34" fmla="*/ 571500 h 804862"/>
            <a:gd name="connsiteX35" fmla="*/ 938213 w 1014413"/>
            <a:gd name="connsiteY35" fmla="*/ 561975 h 804862"/>
            <a:gd name="connsiteX36" fmla="*/ 928688 w 1014413"/>
            <a:gd name="connsiteY36" fmla="*/ 533400 h 804862"/>
            <a:gd name="connsiteX37" fmla="*/ 914400 w 1014413"/>
            <a:gd name="connsiteY37" fmla="*/ 490537 h 804862"/>
            <a:gd name="connsiteX38" fmla="*/ 909638 w 1014413"/>
            <a:gd name="connsiteY38" fmla="*/ 476250 h 804862"/>
            <a:gd name="connsiteX39" fmla="*/ 900113 w 1014413"/>
            <a:gd name="connsiteY39" fmla="*/ 461962 h 804862"/>
            <a:gd name="connsiteX40" fmla="*/ 890588 w 1014413"/>
            <a:gd name="connsiteY40" fmla="*/ 442912 h 804862"/>
            <a:gd name="connsiteX41" fmla="*/ 876300 w 1014413"/>
            <a:gd name="connsiteY41" fmla="*/ 438150 h 804862"/>
            <a:gd name="connsiteX42" fmla="*/ 842963 w 1014413"/>
            <a:gd name="connsiteY42" fmla="*/ 433387 h 804862"/>
            <a:gd name="connsiteX43" fmla="*/ 828675 w 1014413"/>
            <a:gd name="connsiteY43" fmla="*/ 428625 h 804862"/>
            <a:gd name="connsiteX44" fmla="*/ 804863 w 1014413"/>
            <a:gd name="connsiteY44" fmla="*/ 400050 h 804862"/>
            <a:gd name="connsiteX45" fmla="*/ 795338 w 1014413"/>
            <a:gd name="connsiteY45" fmla="*/ 371475 h 804862"/>
            <a:gd name="connsiteX46" fmla="*/ 747713 w 1014413"/>
            <a:gd name="connsiteY46" fmla="*/ 271462 h 804862"/>
            <a:gd name="connsiteX47" fmla="*/ 728663 w 1014413"/>
            <a:gd name="connsiteY47" fmla="*/ 290512 h 804862"/>
            <a:gd name="connsiteX48" fmla="*/ 719138 w 1014413"/>
            <a:gd name="connsiteY48" fmla="*/ 252412 h 804862"/>
            <a:gd name="connsiteX49" fmla="*/ 695325 w 1014413"/>
            <a:gd name="connsiteY49" fmla="*/ 209550 h 804862"/>
            <a:gd name="connsiteX50" fmla="*/ 671513 w 1014413"/>
            <a:gd name="connsiteY50" fmla="*/ 185737 h 804862"/>
            <a:gd name="connsiteX51" fmla="*/ 652463 w 1014413"/>
            <a:gd name="connsiteY51" fmla="*/ 157162 h 804862"/>
            <a:gd name="connsiteX52" fmla="*/ 647700 w 1014413"/>
            <a:gd name="connsiteY52" fmla="*/ 142875 h 804862"/>
            <a:gd name="connsiteX53" fmla="*/ 619125 w 1014413"/>
            <a:gd name="connsiteY53" fmla="*/ 109537 h 804862"/>
            <a:gd name="connsiteX54" fmla="*/ 600075 w 1014413"/>
            <a:gd name="connsiteY54" fmla="*/ 66675 h 804862"/>
            <a:gd name="connsiteX55" fmla="*/ 590550 w 1014413"/>
            <a:gd name="connsiteY55" fmla="*/ 28575 h 804862"/>
            <a:gd name="connsiteX56" fmla="*/ 576263 w 1014413"/>
            <a:gd name="connsiteY56" fmla="*/ 23812 h 804862"/>
            <a:gd name="connsiteX57" fmla="*/ 542925 w 1014413"/>
            <a:gd name="connsiteY57" fmla="*/ 0 h 804862"/>
            <a:gd name="connsiteX58" fmla="*/ 0 w 1014413"/>
            <a:gd name="connsiteY58" fmla="*/ 38100 h 8048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Lst>
          <a:rect l="l" t="t" r="r" b="b"/>
          <a:pathLst>
            <a:path w="1014413" h="804862">
              <a:moveTo>
                <a:pt x="0" y="38100"/>
              </a:moveTo>
              <a:lnTo>
                <a:pt x="0" y="38100"/>
              </a:lnTo>
              <a:cubicBezTo>
                <a:pt x="36954" y="96169"/>
                <a:pt x="18703" y="75850"/>
                <a:pt x="47625" y="104775"/>
              </a:cubicBezTo>
              <a:cubicBezTo>
                <a:pt x="56009" y="129922"/>
                <a:pt x="49603" y="114884"/>
                <a:pt x="71438" y="147637"/>
              </a:cubicBezTo>
              <a:lnTo>
                <a:pt x="80963" y="161925"/>
              </a:lnTo>
              <a:cubicBezTo>
                <a:pt x="84100" y="171337"/>
                <a:pt x="86857" y="183786"/>
                <a:pt x="95250" y="190500"/>
              </a:cubicBezTo>
              <a:cubicBezTo>
                <a:pt x="99170" y="193636"/>
                <a:pt x="104775" y="193675"/>
                <a:pt x="109538" y="195262"/>
              </a:cubicBezTo>
              <a:cubicBezTo>
                <a:pt x="117164" y="206702"/>
                <a:pt x="121360" y="210281"/>
                <a:pt x="123825" y="223837"/>
              </a:cubicBezTo>
              <a:cubicBezTo>
                <a:pt x="126115" y="236429"/>
                <a:pt x="123835" y="250054"/>
                <a:pt x="128588" y="261937"/>
              </a:cubicBezTo>
              <a:cubicBezTo>
                <a:pt x="130714" y="267251"/>
                <a:pt x="138113" y="268287"/>
                <a:pt x="142875" y="271462"/>
              </a:cubicBezTo>
              <a:cubicBezTo>
                <a:pt x="144463" y="276225"/>
                <a:pt x="145660" y="281136"/>
                <a:pt x="147638" y="285750"/>
              </a:cubicBezTo>
              <a:cubicBezTo>
                <a:pt x="154890" y="302670"/>
                <a:pt x="157121" y="304738"/>
                <a:pt x="166688" y="319087"/>
              </a:cubicBezTo>
              <a:cubicBezTo>
                <a:pt x="169415" y="327269"/>
                <a:pt x="175584" y="344562"/>
                <a:pt x="176213" y="352425"/>
              </a:cubicBezTo>
              <a:cubicBezTo>
                <a:pt x="178875" y="385694"/>
                <a:pt x="178203" y="419177"/>
                <a:pt x="180975" y="452437"/>
              </a:cubicBezTo>
              <a:cubicBezTo>
                <a:pt x="181392" y="457440"/>
                <a:pt x="184359" y="461898"/>
                <a:pt x="185738" y="466725"/>
              </a:cubicBezTo>
              <a:cubicBezTo>
                <a:pt x="190996" y="485130"/>
                <a:pt x="192146" y="494091"/>
                <a:pt x="195263" y="514350"/>
              </a:cubicBezTo>
              <a:cubicBezTo>
                <a:pt x="196970" y="525445"/>
                <a:pt x="198633" y="536549"/>
                <a:pt x="200025" y="547687"/>
              </a:cubicBezTo>
              <a:cubicBezTo>
                <a:pt x="201808" y="561952"/>
                <a:pt x="202602" y="576342"/>
                <a:pt x="204788" y="590550"/>
              </a:cubicBezTo>
              <a:cubicBezTo>
                <a:pt x="205783" y="597019"/>
                <a:pt x="207963" y="603250"/>
                <a:pt x="209550" y="609600"/>
              </a:cubicBezTo>
              <a:cubicBezTo>
                <a:pt x="211138" y="627062"/>
                <a:pt x="214313" y="644453"/>
                <a:pt x="214313" y="661987"/>
              </a:cubicBezTo>
              <a:cubicBezTo>
                <a:pt x="214313" y="721258"/>
                <a:pt x="201612" y="678916"/>
                <a:pt x="214313" y="738187"/>
              </a:cubicBezTo>
              <a:cubicBezTo>
                <a:pt x="216417" y="748004"/>
                <a:pt x="220663" y="757237"/>
                <a:pt x="223838" y="766762"/>
              </a:cubicBezTo>
              <a:lnTo>
                <a:pt x="228600" y="781050"/>
              </a:lnTo>
              <a:cubicBezTo>
                <a:pt x="233865" y="796845"/>
                <a:pt x="233363" y="790316"/>
                <a:pt x="233363" y="800100"/>
              </a:cubicBezTo>
              <a:lnTo>
                <a:pt x="862013" y="723900"/>
              </a:lnTo>
              <a:lnTo>
                <a:pt x="852488" y="804862"/>
              </a:lnTo>
              <a:lnTo>
                <a:pt x="928688" y="795337"/>
              </a:lnTo>
              <a:cubicBezTo>
                <a:pt x="939800" y="777875"/>
                <a:pt x="955480" y="762586"/>
                <a:pt x="962025" y="742950"/>
              </a:cubicBezTo>
              <a:cubicBezTo>
                <a:pt x="973360" y="708945"/>
                <a:pt x="963196" y="719944"/>
                <a:pt x="985838" y="704850"/>
              </a:cubicBezTo>
              <a:lnTo>
                <a:pt x="1004888" y="676275"/>
              </a:lnTo>
              <a:lnTo>
                <a:pt x="1014413" y="661987"/>
              </a:lnTo>
              <a:cubicBezTo>
                <a:pt x="1012825" y="642937"/>
                <a:pt x="1012021" y="623805"/>
                <a:pt x="1009650" y="604837"/>
              </a:cubicBezTo>
              <a:cubicBezTo>
                <a:pt x="1008838" y="598342"/>
                <a:pt x="1008977" y="590898"/>
                <a:pt x="1004888" y="585787"/>
              </a:cubicBezTo>
              <a:cubicBezTo>
                <a:pt x="1001752" y="581867"/>
                <a:pt x="995470" y="582243"/>
                <a:pt x="990600" y="581025"/>
              </a:cubicBezTo>
              <a:lnTo>
                <a:pt x="952500" y="571500"/>
              </a:lnTo>
              <a:cubicBezTo>
                <a:pt x="947738" y="568325"/>
                <a:pt x="941246" y="566829"/>
                <a:pt x="938213" y="561975"/>
              </a:cubicBezTo>
              <a:cubicBezTo>
                <a:pt x="932892" y="553461"/>
                <a:pt x="931863" y="542925"/>
                <a:pt x="928688" y="533400"/>
              </a:cubicBezTo>
              <a:lnTo>
                <a:pt x="914400" y="490537"/>
              </a:lnTo>
              <a:cubicBezTo>
                <a:pt x="912813" y="485775"/>
                <a:pt x="912422" y="480427"/>
                <a:pt x="909638" y="476250"/>
              </a:cubicBezTo>
              <a:cubicBezTo>
                <a:pt x="906463" y="471487"/>
                <a:pt x="902953" y="466932"/>
                <a:pt x="900113" y="461962"/>
              </a:cubicBezTo>
              <a:cubicBezTo>
                <a:pt x="896591" y="455798"/>
                <a:pt x="895608" y="447932"/>
                <a:pt x="890588" y="442912"/>
              </a:cubicBezTo>
              <a:cubicBezTo>
                <a:pt x="887038" y="439362"/>
                <a:pt x="881223" y="439135"/>
                <a:pt x="876300" y="438150"/>
              </a:cubicBezTo>
              <a:cubicBezTo>
                <a:pt x="865293" y="435949"/>
                <a:pt x="854075" y="434975"/>
                <a:pt x="842963" y="433387"/>
              </a:cubicBezTo>
              <a:cubicBezTo>
                <a:pt x="838200" y="431800"/>
                <a:pt x="832852" y="431410"/>
                <a:pt x="828675" y="428625"/>
              </a:cubicBezTo>
              <a:cubicBezTo>
                <a:pt x="821594" y="423904"/>
                <a:pt x="808561" y="408371"/>
                <a:pt x="804863" y="400050"/>
              </a:cubicBezTo>
              <a:cubicBezTo>
                <a:pt x="800785" y="390875"/>
                <a:pt x="795338" y="371475"/>
                <a:pt x="795338" y="371475"/>
              </a:cubicBezTo>
              <a:cubicBezTo>
                <a:pt x="792229" y="303077"/>
                <a:pt x="824374" y="241977"/>
                <a:pt x="747713" y="271462"/>
              </a:cubicBezTo>
              <a:cubicBezTo>
                <a:pt x="739331" y="274686"/>
                <a:pt x="735013" y="284162"/>
                <a:pt x="728663" y="290512"/>
              </a:cubicBezTo>
              <a:cubicBezTo>
                <a:pt x="717435" y="324192"/>
                <a:pt x="727565" y="300168"/>
                <a:pt x="719138" y="252412"/>
              </a:cubicBezTo>
              <a:cubicBezTo>
                <a:pt x="713014" y="217706"/>
                <a:pt x="713003" y="230763"/>
                <a:pt x="695325" y="209550"/>
              </a:cubicBezTo>
              <a:cubicBezTo>
                <a:pt x="675479" y="185735"/>
                <a:pt x="697708" y="203201"/>
                <a:pt x="671513" y="185737"/>
              </a:cubicBezTo>
              <a:cubicBezTo>
                <a:pt x="660188" y="151766"/>
                <a:pt x="676246" y="192836"/>
                <a:pt x="652463" y="157162"/>
              </a:cubicBezTo>
              <a:cubicBezTo>
                <a:pt x="649678" y="152985"/>
                <a:pt x="650191" y="147234"/>
                <a:pt x="647700" y="142875"/>
              </a:cubicBezTo>
              <a:cubicBezTo>
                <a:pt x="639553" y="128617"/>
                <a:pt x="630386" y="120798"/>
                <a:pt x="619125" y="109537"/>
              </a:cubicBezTo>
              <a:cubicBezTo>
                <a:pt x="607790" y="75532"/>
                <a:pt x="615169" y="89316"/>
                <a:pt x="600075" y="66675"/>
              </a:cubicBezTo>
              <a:lnTo>
                <a:pt x="590550" y="28575"/>
              </a:lnTo>
              <a:cubicBezTo>
                <a:pt x="589332" y="23705"/>
                <a:pt x="580651" y="26250"/>
                <a:pt x="576263" y="23812"/>
              </a:cubicBezTo>
              <a:cubicBezTo>
                <a:pt x="553433" y="11128"/>
                <a:pt x="554290" y="11363"/>
                <a:pt x="542925" y="0"/>
              </a:cubicBezTo>
              <a:lnTo>
                <a:pt x="0" y="3810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156852</xdr:colOff>
      <xdr:row>119</xdr:row>
      <xdr:rowOff>73399</xdr:rowOff>
    </xdr:from>
    <xdr:to>
      <xdr:col>9</xdr:col>
      <xdr:colOff>420368</xdr:colOff>
      <xdr:row>122</xdr:row>
      <xdr:rowOff>158003</xdr:rowOff>
    </xdr:to>
    <xdr:sp macro="" textlink="">
      <xdr:nvSpPr>
        <xdr:cNvPr id="34" name="Iowa"/>
        <xdr:cNvSpPr/>
      </xdr:nvSpPr>
      <xdr:spPr>
        <a:xfrm>
          <a:off x="4538352" y="14906999"/>
          <a:ext cx="873116" cy="579904"/>
        </a:xfrm>
        <a:custGeom>
          <a:avLst/>
          <a:gdLst>
            <a:gd name="connsiteX0" fmla="*/ 10626 w 877599"/>
            <a:gd name="connsiteY0" fmla="*/ 66675 h 600075"/>
            <a:gd name="connsiteX1" fmla="*/ 10626 w 877599"/>
            <a:gd name="connsiteY1" fmla="*/ 66675 h 600075"/>
            <a:gd name="connsiteX2" fmla="*/ 1101 w 877599"/>
            <a:gd name="connsiteY2" fmla="*/ 109538 h 600075"/>
            <a:gd name="connsiteX3" fmla="*/ 10626 w 877599"/>
            <a:gd name="connsiteY3" fmla="*/ 223838 h 600075"/>
            <a:gd name="connsiteX4" fmla="*/ 20151 w 877599"/>
            <a:gd name="connsiteY4" fmla="*/ 276225 h 600075"/>
            <a:gd name="connsiteX5" fmla="*/ 29676 w 877599"/>
            <a:gd name="connsiteY5" fmla="*/ 290513 h 600075"/>
            <a:gd name="connsiteX6" fmla="*/ 43963 w 877599"/>
            <a:gd name="connsiteY6" fmla="*/ 319088 h 600075"/>
            <a:gd name="connsiteX7" fmla="*/ 48726 w 877599"/>
            <a:gd name="connsiteY7" fmla="*/ 333375 h 600075"/>
            <a:gd name="connsiteX8" fmla="*/ 58251 w 877599"/>
            <a:gd name="connsiteY8" fmla="*/ 352425 h 600075"/>
            <a:gd name="connsiteX9" fmla="*/ 63013 w 877599"/>
            <a:gd name="connsiteY9" fmla="*/ 371475 h 600075"/>
            <a:gd name="connsiteX10" fmla="*/ 82063 w 877599"/>
            <a:gd name="connsiteY10" fmla="*/ 400050 h 600075"/>
            <a:gd name="connsiteX11" fmla="*/ 91588 w 877599"/>
            <a:gd name="connsiteY11" fmla="*/ 414338 h 600075"/>
            <a:gd name="connsiteX12" fmla="*/ 105876 w 877599"/>
            <a:gd name="connsiteY12" fmla="*/ 457200 h 600075"/>
            <a:gd name="connsiteX13" fmla="*/ 115401 w 877599"/>
            <a:gd name="connsiteY13" fmla="*/ 471488 h 600075"/>
            <a:gd name="connsiteX14" fmla="*/ 120163 w 877599"/>
            <a:gd name="connsiteY14" fmla="*/ 509588 h 600075"/>
            <a:gd name="connsiteX15" fmla="*/ 124926 w 877599"/>
            <a:gd name="connsiteY15" fmla="*/ 528638 h 600075"/>
            <a:gd name="connsiteX16" fmla="*/ 129688 w 877599"/>
            <a:gd name="connsiteY16" fmla="*/ 552450 h 600075"/>
            <a:gd name="connsiteX17" fmla="*/ 139213 w 877599"/>
            <a:gd name="connsiteY17" fmla="*/ 595313 h 600075"/>
            <a:gd name="connsiteX18" fmla="*/ 139213 w 877599"/>
            <a:gd name="connsiteY18" fmla="*/ 600075 h 600075"/>
            <a:gd name="connsiteX19" fmla="*/ 691663 w 877599"/>
            <a:gd name="connsiteY19" fmla="*/ 561975 h 600075"/>
            <a:gd name="connsiteX20" fmla="*/ 725001 w 877599"/>
            <a:gd name="connsiteY20" fmla="*/ 585788 h 600075"/>
            <a:gd name="connsiteX21" fmla="*/ 739288 w 877599"/>
            <a:gd name="connsiteY21" fmla="*/ 581025 h 600075"/>
            <a:gd name="connsiteX22" fmla="*/ 748813 w 877599"/>
            <a:gd name="connsiteY22" fmla="*/ 552450 h 600075"/>
            <a:gd name="connsiteX23" fmla="*/ 763101 w 877599"/>
            <a:gd name="connsiteY23" fmla="*/ 523875 h 600075"/>
            <a:gd name="connsiteX24" fmla="*/ 772626 w 877599"/>
            <a:gd name="connsiteY24" fmla="*/ 495300 h 600075"/>
            <a:gd name="connsiteX25" fmla="*/ 777388 w 877599"/>
            <a:gd name="connsiteY25" fmla="*/ 481013 h 600075"/>
            <a:gd name="connsiteX26" fmla="*/ 782151 w 877599"/>
            <a:gd name="connsiteY26" fmla="*/ 457200 h 600075"/>
            <a:gd name="connsiteX27" fmla="*/ 777388 w 877599"/>
            <a:gd name="connsiteY27" fmla="*/ 414338 h 600075"/>
            <a:gd name="connsiteX28" fmla="*/ 782151 w 877599"/>
            <a:gd name="connsiteY28" fmla="*/ 390525 h 600075"/>
            <a:gd name="connsiteX29" fmla="*/ 796438 w 877599"/>
            <a:gd name="connsiteY29" fmla="*/ 385763 h 600075"/>
            <a:gd name="connsiteX30" fmla="*/ 839301 w 877599"/>
            <a:gd name="connsiteY30" fmla="*/ 376238 h 600075"/>
            <a:gd name="connsiteX31" fmla="*/ 858351 w 877599"/>
            <a:gd name="connsiteY31" fmla="*/ 347663 h 600075"/>
            <a:gd name="connsiteX32" fmla="*/ 867876 w 877599"/>
            <a:gd name="connsiteY32" fmla="*/ 333375 h 600075"/>
            <a:gd name="connsiteX33" fmla="*/ 872638 w 877599"/>
            <a:gd name="connsiteY33" fmla="*/ 290513 h 600075"/>
            <a:gd name="connsiteX34" fmla="*/ 858351 w 877599"/>
            <a:gd name="connsiteY34" fmla="*/ 233363 h 600075"/>
            <a:gd name="connsiteX35" fmla="*/ 844063 w 877599"/>
            <a:gd name="connsiteY35" fmla="*/ 200025 h 600075"/>
            <a:gd name="connsiteX36" fmla="*/ 825013 w 877599"/>
            <a:gd name="connsiteY36" fmla="*/ 180975 h 600075"/>
            <a:gd name="connsiteX37" fmla="*/ 796438 w 877599"/>
            <a:gd name="connsiteY37" fmla="*/ 161925 h 600075"/>
            <a:gd name="connsiteX38" fmla="*/ 753576 w 877599"/>
            <a:gd name="connsiteY38" fmla="*/ 142875 h 600075"/>
            <a:gd name="connsiteX39" fmla="*/ 729763 w 877599"/>
            <a:gd name="connsiteY39" fmla="*/ 119063 h 600075"/>
            <a:gd name="connsiteX40" fmla="*/ 720238 w 877599"/>
            <a:gd name="connsiteY40" fmla="*/ 104775 h 600075"/>
            <a:gd name="connsiteX41" fmla="*/ 715476 w 877599"/>
            <a:gd name="connsiteY41" fmla="*/ 0 h 600075"/>
            <a:gd name="connsiteX42" fmla="*/ 10626 w 877599"/>
            <a:gd name="connsiteY42" fmla="*/ 66675 h 6000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877599" h="600075">
              <a:moveTo>
                <a:pt x="10626" y="66675"/>
              </a:moveTo>
              <a:lnTo>
                <a:pt x="10626" y="66675"/>
              </a:lnTo>
              <a:cubicBezTo>
                <a:pt x="7451" y="80963"/>
                <a:pt x="1605" y="94911"/>
                <a:pt x="1101" y="109538"/>
              </a:cubicBezTo>
              <a:cubicBezTo>
                <a:pt x="-1367" y="181101"/>
                <a:pt x="-292" y="180171"/>
                <a:pt x="10626" y="223838"/>
              </a:cubicBezTo>
              <a:cubicBezTo>
                <a:pt x="12269" y="236979"/>
                <a:pt x="12808" y="261539"/>
                <a:pt x="20151" y="276225"/>
              </a:cubicBezTo>
              <a:cubicBezTo>
                <a:pt x="22711" y="281345"/>
                <a:pt x="26501" y="285750"/>
                <a:pt x="29676" y="290513"/>
              </a:cubicBezTo>
              <a:cubicBezTo>
                <a:pt x="41643" y="326416"/>
                <a:pt x="25502" y="282167"/>
                <a:pt x="43963" y="319088"/>
              </a:cubicBezTo>
              <a:cubicBezTo>
                <a:pt x="46208" y="323578"/>
                <a:pt x="46748" y="328761"/>
                <a:pt x="48726" y="333375"/>
              </a:cubicBezTo>
              <a:cubicBezTo>
                <a:pt x="51523" y="339900"/>
                <a:pt x="55076" y="346075"/>
                <a:pt x="58251" y="352425"/>
              </a:cubicBezTo>
              <a:cubicBezTo>
                <a:pt x="59838" y="358775"/>
                <a:pt x="60086" y="365621"/>
                <a:pt x="63013" y="371475"/>
              </a:cubicBezTo>
              <a:cubicBezTo>
                <a:pt x="68132" y="381714"/>
                <a:pt x="75713" y="390525"/>
                <a:pt x="82063" y="400050"/>
              </a:cubicBezTo>
              <a:cubicBezTo>
                <a:pt x="85238" y="404813"/>
                <a:pt x="89778" y="408908"/>
                <a:pt x="91588" y="414338"/>
              </a:cubicBezTo>
              <a:lnTo>
                <a:pt x="105876" y="457200"/>
              </a:lnTo>
              <a:cubicBezTo>
                <a:pt x="107686" y="462630"/>
                <a:pt x="112226" y="466725"/>
                <a:pt x="115401" y="471488"/>
              </a:cubicBezTo>
              <a:cubicBezTo>
                <a:pt x="116988" y="484188"/>
                <a:pt x="118059" y="496963"/>
                <a:pt x="120163" y="509588"/>
              </a:cubicBezTo>
              <a:cubicBezTo>
                <a:pt x="121239" y="516044"/>
                <a:pt x="123506" y="522248"/>
                <a:pt x="124926" y="528638"/>
              </a:cubicBezTo>
              <a:cubicBezTo>
                <a:pt x="126682" y="536540"/>
                <a:pt x="127932" y="544548"/>
                <a:pt x="129688" y="552450"/>
              </a:cubicBezTo>
              <a:cubicBezTo>
                <a:pt x="135400" y="578153"/>
                <a:pt x="134422" y="566566"/>
                <a:pt x="139213" y="595313"/>
              </a:cubicBezTo>
              <a:cubicBezTo>
                <a:pt x="139474" y="596879"/>
                <a:pt x="139213" y="598488"/>
                <a:pt x="139213" y="600075"/>
              </a:cubicBezTo>
              <a:lnTo>
                <a:pt x="691663" y="561975"/>
              </a:lnTo>
              <a:cubicBezTo>
                <a:pt x="702776" y="569913"/>
                <a:pt x="712321" y="580716"/>
                <a:pt x="725001" y="585788"/>
              </a:cubicBezTo>
              <a:cubicBezTo>
                <a:pt x="729662" y="587652"/>
                <a:pt x="736370" y="585110"/>
                <a:pt x="739288" y="581025"/>
              </a:cubicBezTo>
              <a:cubicBezTo>
                <a:pt x="745124" y="572855"/>
                <a:pt x="745638" y="561975"/>
                <a:pt x="748813" y="552450"/>
              </a:cubicBezTo>
              <a:cubicBezTo>
                <a:pt x="755385" y="532735"/>
                <a:pt x="750793" y="542338"/>
                <a:pt x="763101" y="523875"/>
              </a:cubicBezTo>
              <a:lnTo>
                <a:pt x="772626" y="495300"/>
              </a:lnTo>
              <a:cubicBezTo>
                <a:pt x="774213" y="490538"/>
                <a:pt x="776403" y="485935"/>
                <a:pt x="777388" y="481013"/>
              </a:cubicBezTo>
              <a:lnTo>
                <a:pt x="782151" y="457200"/>
              </a:lnTo>
              <a:cubicBezTo>
                <a:pt x="780563" y="442913"/>
                <a:pt x="777388" y="428713"/>
                <a:pt x="777388" y="414338"/>
              </a:cubicBezTo>
              <a:cubicBezTo>
                <a:pt x="777388" y="406243"/>
                <a:pt x="777661" y="397260"/>
                <a:pt x="782151" y="390525"/>
              </a:cubicBezTo>
              <a:cubicBezTo>
                <a:pt x="784936" y="386348"/>
                <a:pt x="791538" y="386852"/>
                <a:pt x="796438" y="385763"/>
              </a:cubicBezTo>
              <a:cubicBezTo>
                <a:pt x="846731" y="374587"/>
                <a:pt x="807135" y="386958"/>
                <a:pt x="839301" y="376238"/>
              </a:cubicBezTo>
              <a:lnTo>
                <a:pt x="858351" y="347663"/>
              </a:lnTo>
              <a:lnTo>
                <a:pt x="867876" y="333375"/>
              </a:lnTo>
              <a:cubicBezTo>
                <a:pt x="878988" y="300038"/>
                <a:pt x="880576" y="314325"/>
                <a:pt x="872638" y="290513"/>
              </a:cubicBezTo>
              <a:cubicBezTo>
                <a:pt x="863560" y="217884"/>
                <a:pt x="875505" y="279106"/>
                <a:pt x="858351" y="233363"/>
              </a:cubicBezTo>
              <a:cubicBezTo>
                <a:pt x="845170" y="198216"/>
                <a:pt x="863366" y="228980"/>
                <a:pt x="844063" y="200025"/>
              </a:cubicBezTo>
              <a:cubicBezTo>
                <a:pt x="835982" y="175781"/>
                <a:pt x="845795" y="192521"/>
                <a:pt x="825013" y="180975"/>
              </a:cubicBezTo>
              <a:cubicBezTo>
                <a:pt x="815006" y="175416"/>
                <a:pt x="807298" y="165545"/>
                <a:pt x="796438" y="161925"/>
              </a:cubicBezTo>
              <a:cubicBezTo>
                <a:pt x="762433" y="150590"/>
                <a:pt x="776217" y="157969"/>
                <a:pt x="753576" y="142875"/>
              </a:cubicBezTo>
              <a:cubicBezTo>
                <a:pt x="728174" y="104773"/>
                <a:pt x="761516" y="150816"/>
                <a:pt x="729763" y="119063"/>
              </a:cubicBezTo>
              <a:cubicBezTo>
                <a:pt x="725716" y="115016"/>
                <a:pt x="723413" y="109538"/>
                <a:pt x="720238" y="104775"/>
              </a:cubicBezTo>
              <a:lnTo>
                <a:pt x="715476" y="0"/>
              </a:lnTo>
              <a:lnTo>
                <a:pt x="10626" y="66675"/>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29085</xdr:colOff>
      <xdr:row>113</xdr:row>
      <xdr:rowOff>61072</xdr:rowOff>
    </xdr:from>
    <xdr:to>
      <xdr:col>9</xdr:col>
      <xdr:colOff>324920</xdr:colOff>
      <xdr:row>119</xdr:row>
      <xdr:rowOff>144768</xdr:rowOff>
    </xdr:to>
    <xdr:sp macro="" textlink="">
      <xdr:nvSpPr>
        <xdr:cNvPr id="35" name="Minnesota"/>
        <xdr:cNvSpPr/>
      </xdr:nvSpPr>
      <xdr:spPr>
        <a:xfrm>
          <a:off x="4410585" y="13904072"/>
          <a:ext cx="905435" cy="1074296"/>
        </a:xfrm>
        <a:custGeom>
          <a:avLst/>
          <a:gdLst>
            <a:gd name="connsiteX0" fmla="*/ 0 w 914400"/>
            <a:gd name="connsiteY0" fmla="*/ 100013 h 1109594"/>
            <a:gd name="connsiteX1" fmla="*/ 0 w 914400"/>
            <a:gd name="connsiteY1" fmla="*/ 100013 h 1109594"/>
            <a:gd name="connsiteX2" fmla="*/ 9525 w 914400"/>
            <a:gd name="connsiteY2" fmla="*/ 147638 h 1109594"/>
            <a:gd name="connsiteX3" fmla="*/ 19050 w 914400"/>
            <a:gd name="connsiteY3" fmla="*/ 185738 h 1109594"/>
            <a:gd name="connsiteX4" fmla="*/ 23812 w 914400"/>
            <a:gd name="connsiteY4" fmla="*/ 200025 h 1109594"/>
            <a:gd name="connsiteX5" fmla="*/ 33337 w 914400"/>
            <a:gd name="connsiteY5" fmla="*/ 242888 h 1109594"/>
            <a:gd name="connsiteX6" fmla="*/ 42862 w 914400"/>
            <a:gd name="connsiteY6" fmla="*/ 271463 h 1109594"/>
            <a:gd name="connsiteX7" fmla="*/ 47625 w 914400"/>
            <a:gd name="connsiteY7" fmla="*/ 300038 h 1109594"/>
            <a:gd name="connsiteX8" fmla="*/ 52387 w 914400"/>
            <a:gd name="connsiteY8" fmla="*/ 314325 h 1109594"/>
            <a:gd name="connsiteX9" fmla="*/ 57150 w 914400"/>
            <a:gd name="connsiteY9" fmla="*/ 347663 h 1109594"/>
            <a:gd name="connsiteX10" fmla="*/ 61912 w 914400"/>
            <a:gd name="connsiteY10" fmla="*/ 485775 h 1109594"/>
            <a:gd name="connsiteX11" fmla="*/ 71437 w 914400"/>
            <a:gd name="connsiteY11" fmla="*/ 514350 h 1109594"/>
            <a:gd name="connsiteX12" fmla="*/ 90487 w 914400"/>
            <a:gd name="connsiteY12" fmla="*/ 542925 h 1109594"/>
            <a:gd name="connsiteX13" fmla="*/ 100012 w 914400"/>
            <a:gd name="connsiteY13" fmla="*/ 657225 h 1109594"/>
            <a:gd name="connsiteX14" fmla="*/ 104775 w 914400"/>
            <a:gd name="connsiteY14" fmla="*/ 681038 h 1109594"/>
            <a:gd name="connsiteX15" fmla="*/ 109537 w 914400"/>
            <a:gd name="connsiteY15" fmla="*/ 719138 h 1109594"/>
            <a:gd name="connsiteX16" fmla="*/ 119062 w 914400"/>
            <a:gd name="connsiteY16" fmla="*/ 733425 h 1109594"/>
            <a:gd name="connsiteX17" fmla="*/ 128587 w 914400"/>
            <a:gd name="connsiteY17" fmla="*/ 762000 h 1109594"/>
            <a:gd name="connsiteX18" fmla="*/ 133350 w 914400"/>
            <a:gd name="connsiteY18" fmla="*/ 776288 h 1109594"/>
            <a:gd name="connsiteX19" fmla="*/ 138112 w 914400"/>
            <a:gd name="connsiteY19" fmla="*/ 885825 h 1109594"/>
            <a:gd name="connsiteX20" fmla="*/ 142875 w 914400"/>
            <a:gd name="connsiteY20" fmla="*/ 909638 h 1109594"/>
            <a:gd name="connsiteX21" fmla="*/ 152400 w 914400"/>
            <a:gd name="connsiteY21" fmla="*/ 957263 h 1109594"/>
            <a:gd name="connsiteX22" fmla="*/ 147637 w 914400"/>
            <a:gd name="connsiteY22" fmla="*/ 1076325 h 1109594"/>
            <a:gd name="connsiteX23" fmla="*/ 142875 w 914400"/>
            <a:gd name="connsiteY23" fmla="*/ 1104900 h 1109594"/>
            <a:gd name="connsiteX24" fmla="*/ 842962 w 914400"/>
            <a:gd name="connsiteY24" fmla="*/ 1038225 h 1109594"/>
            <a:gd name="connsiteX25" fmla="*/ 833437 w 914400"/>
            <a:gd name="connsiteY25" fmla="*/ 995363 h 1109594"/>
            <a:gd name="connsiteX26" fmla="*/ 804862 w 914400"/>
            <a:gd name="connsiteY26" fmla="*/ 976313 h 1109594"/>
            <a:gd name="connsiteX27" fmla="*/ 790575 w 914400"/>
            <a:gd name="connsiteY27" fmla="*/ 962025 h 1109594"/>
            <a:gd name="connsiteX28" fmla="*/ 747712 w 914400"/>
            <a:gd name="connsiteY28" fmla="*/ 933450 h 1109594"/>
            <a:gd name="connsiteX29" fmla="*/ 733425 w 914400"/>
            <a:gd name="connsiteY29" fmla="*/ 923925 h 1109594"/>
            <a:gd name="connsiteX30" fmla="*/ 700087 w 914400"/>
            <a:gd name="connsiteY30" fmla="*/ 885825 h 1109594"/>
            <a:gd name="connsiteX31" fmla="*/ 685800 w 914400"/>
            <a:gd name="connsiteY31" fmla="*/ 871538 h 1109594"/>
            <a:gd name="connsiteX32" fmla="*/ 671512 w 914400"/>
            <a:gd name="connsiteY32" fmla="*/ 866775 h 1109594"/>
            <a:gd name="connsiteX33" fmla="*/ 642937 w 914400"/>
            <a:gd name="connsiteY33" fmla="*/ 847725 h 1109594"/>
            <a:gd name="connsiteX34" fmla="*/ 614362 w 914400"/>
            <a:gd name="connsiteY34" fmla="*/ 838200 h 1109594"/>
            <a:gd name="connsiteX35" fmla="*/ 604837 w 914400"/>
            <a:gd name="connsiteY35" fmla="*/ 809625 h 1109594"/>
            <a:gd name="connsiteX36" fmla="*/ 614362 w 914400"/>
            <a:gd name="connsiteY36" fmla="*/ 723900 h 1109594"/>
            <a:gd name="connsiteX37" fmla="*/ 585787 w 914400"/>
            <a:gd name="connsiteY37" fmla="*/ 671513 h 1109594"/>
            <a:gd name="connsiteX38" fmla="*/ 581025 w 914400"/>
            <a:gd name="connsiteY38" fmla="*/ 657225 h 1109594"/>
            <a:gd name="connsiteX39" fmla="*/ 614362 w 914400"/>
            <a:gd name="connsiteY39" fmla="*/ 604838 h 1109594"/>
            <a:gd name="connsiteX40" fmla="*/ 642937 w 914400"/>
            <a:gd name="connsiteY40" fmla="*/ 561975 h 1109594"/>
            <a:gd name="connsiteX41" fmla="*/ 647700 w 914400"/>
            <a:gd name="connsiteY41" fmla="*/ 547688 h 1109594"/>
            <a:gd name="connsiteX42" fmla="*/ 652462 w 914400"/>
            <a:gd name="connsiteY42" fmla="*/ 471488 h 1109594"/>
            <a:gd name="connsiteX43" fmla="*/ 661987 w 914400"/>
            <a:gd name="connsiteY43" fmla="*/ 457200 h 1109594"/>
            <a:gd name="connsiteX44" fmla="*/ 690562 w 914400"/>
            <a:gd name="connsiteY44" fmla="*/ 428625 h 1109594"/>
            <a:gd name="connsiteX45" fmla="*/ 704850 w 914400"/>
            <a:gd name="connsiteY45" fmla="*/ 400050 h 1109594"/>
            <a:gd name="connsiteX46" fmla="*/ 719137 w 914400"/>
            <a:gd name="connsiteY46" fmla="*/ 390525 h 1109594"/>
            <a:gd name="connsiteX47" fmla="*/ 752475 w 914400"/>
            <a:gd name="connsiteY47" fmla="*/ 366713 h 1109594"/>
            <a:gd name="connsiteX48" fmla="*/ 771525 w 914400"/>
            <a:gd name="connsiteY48" fmla="*/ 338138 h 1109594"/>
            <a:gd name="connsiteX49" fmla="*/ 781050 w 914400"/>
            <a:gd name="connsiteY49" fmla="*/ 323850 h 1109594"/>
            <a:gd name="connsiteX50" fmla="*/ 800100 w 914400"/>
            <a:gd name="connsiteY50" fmla="*/ 300038 h 1109594"/>
            <a:gd name="connsiteX51" fmla="*/ 828675 w 914400"/>
            <a:gd name="connsiteY51" fmla="*/ 271463 h 1109594"/>
            <a:gd name="connsiteX52" fmla="*/ 862012 w 914400"/>
            <a:gd name="connsiteY52" fmla="*/ 247650 h 1109594"/>
            <a:gd name="connsiteX53" fmla="*/ 876300 w 914400"/>
            <a:gd name="connsiteY53" fmla="*/ 238125 h 1109594"/>
            <a:gd name="connsiteX54" fmla="*/ 904875 w 914400"/>
            <a:gd name="connsiteY54" fmla="*/ 214313 h 1109594"/>
            <a:gd name="connsiteX55" fmla="*/ 914400 w 914400"/>
            <a:gd name="connsiteY55" fmla="*/ 200025 h 1109594"/>
            <a:gd name="connsiteX56" fmla="*/ 904875 w 914400"/>
            <a:gd name="connsiteY56" fmla="*/ 185738 h 1109594"/>
            <a:gd name="connsiteX57" fmla="*/ 871537 w 914400"/>
            <a:gd name="connsiteY57" fmla="*/ 176213 h 1109594"/>
            <a:gd name="connsiteX58" fmla="*/ 790575 w 914400"/>
            <a:gd name="connsiteY58" fmla="*/ 161925 h 1109594"/>
            <a:gd name="connsiteX59" fmla="*/ 742950 w 914400"/>
            <a:gd name="connsiteY59" fmla="*/ 157163 h 1109594"/>
            <a:gd name="connsiteX60" fmla="*/ 733425 w 914400"/>
            <a:gd name="connsiteY60" fmla="*/ 171450 h 1109594"/>
            <a:gd name="connsiteX61" fmla="*/ 704850 w 914400"/>
            <a:gd name="connsiteY61" fmla="*/ 190500 h 1109594"/>
            <a:gd name="connsiteX62" fmla="*/ 661987 w 914400"/>
            <a:gd name="connsiteY62" fmla="*/ 161925 h 1109594"/>
            <a:gd name="connsiteX63" fmla="*/ 633412 w 914400"/>
            <a:gd name="connsiteY63" fmla="*/ 152400 h 1109594"/>
            <a:gd name="connsiteX64" fmla="*/ 604837 w 914400"/>
            <a:gd name="connsiteY64" fmla="*/ 152400 h 1109594"/>
            <a:gd name="connsiteX65" fmla="*/ 595312 w 914400"/>
            <a:gd name="connsiteY65" fmla="*/ 123825 h 1109594"/>
            <a:gd name="connsiteX66" fmla="*/ 590550 w 914400"/>
            <a:gd name="connsiteY66" fmla="*/ 109538 h 1109594"/>
            <a:gd name="connsiteX67" fmla="*/ 576262 w 914400"/>
            <a:gd name="connsiteY67" fmla="*/ 114300 h 1109594"/>
            <a:gd name="connsiteX68" fmla="*/ 552450 w 914400"/>
            <a:gd name="connsiteY68" fmla="*/ 119063 h 1109594"/>
            <a:gd name="connsiteX69" fmla="*/ 533400 w 914400"/>
            <a:gd name="connsiteY69" fmla="*/ 123825 h 1109594"/>
            <a:gd name="connsiteX70" fmla="*/ 495300 w 914400"/>
            <a:gd name="connsiteY70" fmla="*/ 142875 h 1109594"/>
            <a:gd name="connsiteX71" fmla="*/ 466725 w 914400"/>
            <a:gd name="connsiteY71" fmla="*/ 157163 h 1109594"/>
            <a:gd name="connsiteX72" fmla="*/ 438150 w 914400"/>
            <a:gd name="connsiteY72" fmla="*/ 142875 h 1109594"/>
            <a:gd name="connsiteX73" fmla="*/ 409575 w 914400"/>
            <a:gd name="connsiteY73" fmla="*/ 133350 h 1109594"/>
            <a:gd name="connsiteX74" fmla="*/ 352425 w 914400"/>
            <a:gd name="connsiteY74" fmla="*/ 114300 h 1109594"/>
            <a:gd name="connsiteX75" fmla="*/ 338137 w 914400"/>
            <a:gd name="connsiteY75" fmla="*/ 104775 h 1109594"/>
            <a:gd name="connsiteX76" fmla="*/ 323850 w 914400"/>
            <a:gd name="connsiteY76" fmla="*/ 100013 h 1109594"/>
            <a:gd name="connsiteX77" fmla="*/ 304800 w 914400"/>
            <a:gd name="connsiteY77" fmla="*/ 71438 h 1109594"/>
            <a:gd name="connsiteX78" fmla="*/ 295275 w 914400"/>
            <a:gd name="connsiteY78" fmla="*/ 57150 h 1109594"/>
            <a:gd name="connsiteX79" fmla="*/ 280987 w 914400"/>
            <a:gd name="connsiteY79" fmla="*/ 14288 h 1109594"/>
            <a:gd name="connsiteX80" fmla="*/ 271462 w 914400"/>
            <a:gd name="connsiteY80" fmla="*/ 0 h 1109594"/>
            <a:gd name="connsiteX81" fmla="*/ 252412 w 914400"/>
            <a:gd name="connsiteY81" fmla="*/ 28575 h 1109594"/>
            <a:gd name="connsiteX82" fmla="*/ 247650 w 914400"/>
            <a:gd name="connsiteY82" fmla="*/ 42863 h 1109594"/>
            <a:gd name="connsiteX83" fmla="*/ 233362 w 914400"/>
            <a:gd name="connsiteY83" fmla="*/ 52388 h 1109594"/>
            <a:gd name="connsiteX84" fmla="*/ 223837 w 914400"/>
            <a:gd name="connsiteY84" fmla="*/ 66675 h 1109594"/>
            <a:gd name="connsiteX85" fmla="*/ 0 w 914400"/>
            <a:gd name="connsiteY85" fmla="*/ 100013 h 11095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Lst>
          <a:rect l="l" t="t" r="r" b="b"/>
          <a:pathLst>
            <a:path w="914400" h="1109594">
              <a:moveTo>
                <a:pt x="0" y="100013"/>
              </a:moveTo>
              <a:lnTo>
                <a:pt x="0" y="100013"/>
              </a:lnTo>
              <a:cubicBezTo>
                <a:pt x="3175" y="115888"/>
                <a:pt x="6013" y="131834"/>
                <a:pt x="9525" y="147638"/>
              </a:cubicBezTo>
              <a:cubicBezTo>
                <a:pt x="12365" y="160417"/>
                <a:pt x="14911" y="173319"/>
                <a:pt x="19050" y="185738"/>
              </a:cubicBezTo>
              <a:cubicBezTo>
                <a:pt x="20637" y="190500"/>
                <a:pt x="22594" y="195155"/>
                <a:pt x="23812" y="200025"/>
              </a:cubicBezTo>
              <a:cubicBezTo>
                <a:pt x="30604" y="227194"/>
                <a:pt x="26009" y="218461"/>
                <a:pt x="33337" y="242888"/>
              </a:cubicBezTo>
              <a:cubicBezTo>
                <a:pt x="36222" y="252505"/>
                <a:pt x="39687" y="261938"/>
                <a:pt x="42862" y="271463"/>
              </a:cubicBezTo>
              <a:cubicBezTo>
                <a:pt x="45916" y="280624"/>
                <a:pt x="45530" y="290612"/>
                <a:pt x="47625" y="300038"/>
              </a:cubicBezTo>
              <a:cubicBezTo>
                <a:pt x="48714" y="304938"/>
                <a:pt x="50800" y="309563"/>
                <a:pt x="52387" y="314325"/>
              </a:cubicBezTo>
              <a:cubicBezTo>
                <a:pt x="53975" y="325438"/>
                <a:pt x="56527" y="336455"/>
                <a:pt x="57150" y="347663"/>
              </a:cubicBezTo>
              <a:cubicBezTo>
                <a:pt x="59705" y="393657"/>
                <a:pt x="57978" y="439879"/>
                <a:pt x="61912" y="485775"/>
              </a:cubicBezTo>
              <a:cubicBezTo>
                <a:pt x="62769" y="495779"/>
                <a:pt x="68262" y="504825"/>
                <a:pt x="71437" y="514350"/>
              </a:cubicBezTo>
              <a:cubicBezTo>
                <a:pt x="75057" y="525210"/>
                <a:pt x="90487" y="542925"/>
                <a:pt x="90487" y="542925"/>
              </a:cubicBezTo>
              <a:cubicBezTo>
                <a:pt x="93134" y="582630"/>
                <a:pt x="94465" y="618397"/>
                <a:pt x="100012" y="657225"/>
              </a:cubicBezTo>
              <a:cubicBezTo>
                <a:pt x="101157" y="665239"/>
                <a:pt x="103544" y="673037"/>
                <a:pt x="104775" y="681038"/>
              </a:cubicBezTo>
              <a:cubicBezTo>
                <a:pt x="106721" y="693688"/>
                <a:pt x="106169" y="706790"/>
                <a:pt x="109537" y="719138"/>
              </a:cubicBezTo>
              <a:cubicBezTo>
                <a:pt x="111043" y="724660"/>
                <a:pt x="116737" y="728195"/>
                <a:pt x="119062" y="733425"/>
              </a:cubicBezTo>
              <a:cubicBezTo>
                <a:pt x="123140" y="742600"/>
                <a:pt x="125412" y="752475"/>
                <a:pt x="128587" y="762000"/>
              </a:cubicBezTo>
              <a:lnTo>
                <a:pt x="133350" y="776288"/>
              </a:lnTo>
              <a:cubicBezTo>
                <a:pt x="134937" y="812800"/>
                <a:pt x="135508" y="849371"/>
                <a:pt x="138112" y="885825"/>
              </a:cubicBezTo>
              <a:cubicBezTo>
                <a:pt x="138689" y="893899"/>
                <a:pt x="141427" y="901674"/>
                <a:pt x="142875" y="909638"/>
              </a:cubicBezTo>
              <a:cubicBezTo>
                <a:pt x="150661" y="952459"/>
                <a:pt x="143975" y="923565"/>
                <a:pt x="152400" y="957263"/>
              </a:cubicBezTo>
              <a:cubicBezTo>
                <a:pt x="150812" y="996950"/>
                <a:pt x="150370" y="1036700"/>
                <a:pt x="147637" y="1076325"/>
              </a:cubicBezTo>
              <a:cubicBezTo>
                <a:pt x="142105" y="1156538"/>
                <a:pt x="142875" y="1060655"/>
                <a:pt x="142875" y="1104900"/>
              </a:cubicBezTo>
              <a:lnTo>
                <a:pt x="842962" y="1038225"/>
              </a:lnTo>
              <a:cubicBezTo>
                <a:pt x="839787" y="1023938"/>
                <a:pt x="841108" y="1007828"/>
                <a:pt x="833437" y="995363"/>
              </a:cubicBezTo>
              <a:cubicBezTo>
                <a:pt x="827437" y="985614"/>
                <a:pt x="812956" y="984408"/>
                <a:pt x="804862" y="976313"/>
              </a:cubicBezTo>
              <a:cubicBezTo>
                <a:pt x="800100" y="971550"/>
                <a:pt x="795891" y="966160"/>
                <a:pt x="790575" y="962025"/>
              </a:cubicBezTo>
              <a:cubicBezTo>
                <a:pt x="790565" y="962017"/>
                <a:pt x="754861" y="938216"/>
                <a:pt x="747712" y="933450"/>
              </a:cubicBezTo>
              <a:lnTo>
                <a:pt x="733425" y="923925"/>
              </a:lnTo>
              <a:cubicBezTo>
                <a:pt x="699294" y="872728"/>
                <a:pt x="729853" y="910630"/>
                <a:pt x="700087" y="885825"/>
              </a:cubicBezTo>
              <a:cubicBezTo>
                <a:pt x="694913" y="881513"/>
                <a:pt x="691404" y="875274"/>
                <a:pt x="685800" y="871538"/>
              </a:cubicBezTo>
              <a:cubicBezTo>
                <a:pt x="681623" y="868753"/>
                <a:pt x="675901" y="869213"/>
                <a:pt x="671512" y="866775"/>
              </a:cubicBezTo>
              <a:cubicBezTo>
                <a:pt x="661505" y="861216"/>
                <a:pt x="653797" y="851345"/>
                <a:pt x="642937" y="847725"/>
              </a:cubicBezTo>
              <a:lnTo>
                <a:pt x="614362" y="838200"/>
              </a:lnTo>
              <a:lnTo>
                <a:pt x="604837" y="809625"/>
              </a:lnTo>
              <a:cubicBezTo>
                <a:pt x="597368" y="787219"/>
                <a:pt x="607927" y="749644"/>
                <a:pt x="614362" y="723900"/>
              </a:cubicBezTo>
              <a:cubicBezTo>
                <a:pt x="596961" y="697799"/>
                <a:pt x="607397" y="714732"/>
                <a:pt x="585787" y="671513"/>
              </a:cubicBezTo>
              <a:cubicBezTo>
                <a:pt x="583542" y="667023"/>
                <a:pt x="582612" y="661988"/>
                <a:pt x="581025" y="657225"/>
              </a:cubicBezTo>
              <a:cubicBezTo>
                <a:pt x="591916" y="624548"/>
                <a:pt x="579266" y="657482"/>
                <a:pt x="614362" y="604838"/>
              </a:cubicBezTo>
              <a:lnTo>
                <a:pt x="642937" y="561975"/>
              </a:lnTo>
              <a:cubicBezTo>
                <a:pt x="645722" y="557798"/>
                <a:pt x="646112" y="552450"/>
                <a:pt x="647700" y="547688"/>
              </a:cubicBezTo>
              <a:cubicBezTo>
                <a:pt x="649287" y="522288"/>
                <a:pt x="648493" y="496626"/>
                <a:pt x="652462" y="471488"/>
              </a:cubicBezTo>
              <a:cubicBezTo>
                <a:pt x="653355" y="465834"/>
                <a:pt x="658184" y="461478"/>
                <a:pt x="661987" y="457200"/>
              </a:cubicBezTo>
              <a:cubicBezTo>
                <a:pt x="670936" y="447132"/>
                <a:pt x="681037" y="438150"/>
                <a:pt x="690562" y="428625"/>
              </a:cubicBezTo>
              <a:cubicBezTo>
                <a:pt x="730703" y="388484"/>
                <a:pt x="673866" y="438781"/>
                <a:pt x="704850" y="400050"/>
              </a:cubicBezTo>
              <a:cubicBezTo>
                <a:pt x="708426" y="395581"/>
                <a:pt x="714740" y="394189"/>
                <a:pt x="719137" y="390525"/>
              </a:cubicBezTo>
              <a:cubicBezTo>
                <a:pt x="748097" y="366392"/>
                <a:pt x="717227" y="384337"/>
                <a:pt x="752475" y="366713"/>
              </a:cubicBezTo>
              <a:lnTo>
                <a:pt x="771525" y="338138"/>
              </a:lnTo>
              <a:lnTo>
                <a:pt x="781050" y="323850"/>
              </a:lnTo>
              <a:cubicBezTo>
                <a:pt x="789326" y="299019"/>
                <a:pt x="779692" y="318179"/>
                <a:pt x="800100" y="300038"/>
              </a:cubicBezTo>
              <a:cubicBezTo>
                <a:pt x="810168" y="291089"/>
                <a:pt x="817467" y="278935"/>
                <a:pt x="828675" y="271463"/>
              </a:cubicBezTo>
              <a:cubicBezTo>
                <a:pt x="862358" y="249007"/>
                <a:pt x="820643" y="277199"/>
                <a:pt x="862012" y="247650"/>
              </a:cubicBezTo>
              <a:cubicBezTo>
                <a:pt x="866670" y="244323"/>
                <a:pt x="871903" y="241789"/>
                <a:pt x="876300" y="238125"/>
              </a:cubicBezTo>
              <a:cubicBezTo>
                <a:pt x="912970" y="207567"/>
                <a:pt x="869400" y="237962"/>
                <a:pt x="904875" y="214313"/>
              </a:cubicBezTo>
              <a:cubicBezTo>
                <a:pt x="908050" y="209550"/>
                <a:pt x="914400" y="205749"/>
                <a:pt x="914400" y="200025"/>
              </a:cubicBezTo>
              <a:cubicBezTo>
                <a:pt x="914400" y="194301"/>
                <a:pt x="909344" y="189314"/>
                <a:pt x="904875" y="185738"/>
              </a:cubicBezTo>
              <a:cubicBezTo>
                <a:pt x="901826" y="183299"/>
                <a:pt x="872709" y="176464"/>
                <a:pt x="871537" y="176213"/>
              </a:cubicBezTo>
              <a:cubicBezTo>
                <a:pt x="824629" y="166162"/>
                <a:pt x="831809" y="167816"/>
                <a:pt x="790575" y="161925"/>
              </a:cubicBezTo>
              <a:cubicBezTo>
                <a:pt x="755790" y="150330"/>
                <a:pt x="771740" y="149965"/>
                <a:pt x="742950" y="157163"/>
              </a:cubicBezTo>
              <a:cubicBezTo>
                <a:pt x="739775" y="161925"/>
                <a:pt x="737733" y="167681"/>
                <a:pt x="733425" y="171450"/>
              </a:cubicBezTo>
              <a:cubicBezTo>
                <a:pt x="724810" y="178988"/>
                <a:pt x="704850" y="190500"/>
                <a:pt x="704850" y="190500"/>
              </a:cubicBezTo>
              <a:lnTo>
                <a:pt x="661987" y="161925"/>
              </a:lnTo>
              <a:cubicBezTo>
                <a:pt x="653633" y="156356"/>
                <a:pt x="633412" y="152400"/>
                <a:pt x="633412" y="152400"/>
              </a:cubicBezTo>
              <a:cubicBezTo>
                <a:pt x="626084" y="154843"/>
                <a:pt x="612165" y="162659"/>
                <a:pt x="604837" y="152400"/>
              </a:cubicBezTo>
              <a:cubicBezTo>
                <a:pt x="599001" y="144230"/>
                <a:pt x="598487" y="133350"/>
                <a:pt x="595312" y="123825"/>
              </a:cubicBezTo>
              <a:lnTo>
                <a:pt x="590550" y="109538"/>
              </a:lnTo>
              <a:cubicBezTo>
                <a:pt x="585787" y="111125"/>
                <a:pt x="581132" y="113082"/>
                <a:pt x="576262" y="114300"/>
              </a:cubicBezTo>
              <a:cubicBezTo>
                <a:pt x="568409" y="116263"/>
                <a:pt x="560352" y="117307"/>
                <a:pt x="552450" y="119063"/>
              </a:cubicBezTo>
              <a:cubicBezTo>
                <a:pt x="546060" y="120483"/>
                <a:pt x="539750" y="122238"/>
                <a:pt x="533400" y="123825"/>
              </a:cubicBezTo>
              <a:lnTo>
                <a:pt x="495300" y="142875"/>
              </a:lnTo>
              <a:cubicBezTo>
                <a:pt x="455870" y="162590"/>
                <a:pt x="507663" y="129870"/>
                <a:pt x="466725" y="157163"/>
              </a:cubicBezTo>
              <a:cubicBezTo>
                <a:pt x="414609" y="139790"/>
                <a:pt x="493551" y="167498"/>
                <a:pt x="438150" y="142875"/>
              </a:cubicBezTo>
              <a:cubicBezTo>
                <a:pt x="428975" y="138797"/>
                <a:pt x="419100" y="136525"/>
                <a:pt x="409575" y="133350"/>
              </a:cubicBezTo>
              <a:lnTo>
                <a:pt x="352425" y="114300"/>
              </a:lnTo>
              <a:cubicBezTo>
                <a:pt x="346995" y="112490"/>
                <a:pt x="343257" y="107335"/>
                <a:pt x="338137" y="104775"/>
              </a:cubicBezTo>
              <a:cubicBezTo>
                <a:pt x="333647" y="102530"/>
                <a:pt x="328612" y="101600"/>
                <a:pt x="323850" y="100013"/>
              </a:cubicBezTo>
              <a:lnTo>
                <a:pt x="304800" y="71438"/>
              </a:lnTo>
              <a:cubicBezTo>
                <a:pt x="301625" y="66675"/>
                <a:pt x="297085" y="62580"/>
                <a:pt x="295275" y="57150"/>
              </a:cubicBezTo>
              <a:lnTo>
                <a:pt x="280987" y="14288"/>
              </a:lnTo>
              <a:cubicBezTo>
                <a:pt x="279177" y="8858"/>
                <a:pt x="274637" y="4763"/>
                <a:pt x="271462" y="0"/>
              </a:cubicBezTo>
              <a:cubicBezTo>
                <a:pt x="265112" y="9525"/>
                <a:pt x="256032" y="17715"/>
                <a:pt x="252412" y="28575"/>
              </a:cubicBezTo>
              <a:cubicBezTo>
                <a:pt x="250825" y="33338"/>
                <a:pt x="250786" y="38943"/>
                <a:pt x="247650" y="42863"/>
              </a:cubicBezTo>
              <a:cubicBezTo>
                <a:pt x="244074" y="47333"/>
                <a:pt x="238125" y="49213"/>
                <a:pt x="233362" y="52388"/>
              </a:cubicBezTo>
              <a:cubicBezTo>
                <a:pt x="228098" y="68181"/>
                <a:pt x="233620" y="66675"/>
                <a:pt x="223837" y="66675"/>
              </a:cubicBezTo>
              <a:lnTo>
                <a:pt x="0" y="100013"/>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5553</xdr:colOff>
      <xdr:row>115</xdr:row>
      <xdr:rowOff>139607</xdr:rowOff>
    </xdr:from>
    <xdr:to>
      <xdr:col>10</xdr:col>
      <xdr:colOff>134700</xdr:colOff>
      <xdr:row>120</xdr:row>
      <xdr:rowOff>84231</xdr:rowOff>
    </xdr:to>
    <xdr:sp macro="" textlink="">
      <xdr:nvSpPr>
        <xdr:cNvPr id="36" name="Wisconsin"/>
        <xdr:cNvSpPr/>
      </xdr:nvSpPr>
      <xdr:spPr>
        <a:xfrm>
          <a:off x="4996653" y="14312807"/>
          <a:ext cx="738747" cy="770124"/>
        </a:xfrm>
        <a:custGeom>
          <a:avLst/>
          <a:gdLst>
            <a:gd name="connsiteX0" fmla="*/ 100012 w 747712"/>
            <a:gd name="connsiteY0" fmla="*/ 14287 h 795337"/>
            <a:gd name="connsiteX1" fmla="*/ 100012 w 747712"/>
            <a:gd name="connsiteY1" fmla="*/ 14287 h 795337"/>
            <a:gd name="connsiteX2" fmla="*/ 80962 w 747712"/>
            <a:gd name="connsiteY2" fmla="*/ 52387 h 795337"/>
            <a:gd name="connsiteX3" fmla="*/ 71437 w 747712"/>
            <a:gd name="connsiteY3" fmla="*/ 66675 h 795337"/>
            <a:gd name="connsiteX4" fmla="*/ 61912 w 747712"/>
            <a:gd name="connsiteY4" fmla="*/ 100012 h 795337"/>
            <a:gd name="connsiteX5" fmla="*/ 52387 w 747712"/>
            <a:gd name="connsiteY5" fmla="*/ 166687 h 795337"/>
            <a:gd name="connsiteX6" fmla="*/ 19050 w 747712"/>
            <a:gd name="connsiteY6" fmla="*/ 209550 h 795337"/>
            <a:gd name="connsiteX7" fmla="*/ 0 w 747712"/>
            <a:gd name="connsiteY7" fmla="*/ 252412 h 795337"/>
            <a:gd name="connsiteX8" fmla="*/ 9525 w 747712"/>
            <a:gd name="connsiteY8" fmla="*/ 295275 h 795337"/>
            <a:gd name="connsiteX9" fmla="*/ 19050 w 747712"/>
            <a:gd name="connsiteY9" fmla="*/ 309562 h 795337"/>
            <a:gd name="connsiteX10" fmla="*/ 23812 w 747712"/>
            <a:gd name="connsiteY10" fmla="*/ 381000 h 795337"/>
            <a:gd name="connsiteX11" fmla="*/ 47625 w 747712"/>
            <a:gd name="connsiteY11" fmla="*/ 423862 h 795337"/>
            <a:gd name="connsiteX12" fmla="*/ 76200 w 747712"/>
            <a:gd name="connsiteY12" fmla="*/ 442912 h 795337"/>
            <a:gd name="connsiteX13" fmla="*/ 90487 w 747712"/>
            <a:gd name="connsiteY13" fmla="*/ 447675 h 795337"/>
            <a:gd name="connsiteX14" fmla="*/ 104775 w 747712"/>
            <a:gd name="connsiteY14" fmla="*/ 457200 h 795337"/>
            <a:gd name="connsiteX15" fmla="*/ 133350 w 747712"/>
            <a:gd name="connsiteY15" fmla="*/ 466725 h 795337"/>
            <a:gd name="connsiteX16" fmla="*/ 161925 w 747712"/>
            <a:gd name="connsiteY16" fmla="*/ 490537 h 795337"/>
            <a:gd name="connsiteX17" fmla="*/ 166687 w 747712"/>
            <a:gd name="connsiteY17" fmla="*/ 504825 h 795337"/>
            <a:gd name="connsiteX18" fmla="*/ 195262 w 747712"/>
            <a:gd name="connsiteY18" fmla="*/ 523875 h 795337"/>
            <a:gd name="connsiteX19" fmla="*/ 200025 w 747712"/>
            <a:gd name="connsiteY19" fmla="*/ 538162 h 795337"/>
            <a:gd name="connsiteX20" fmla="*/ 228600 w 747712"/>
            <a:gd name="connsiteY20" fmla="*/ 561975 h 795337"/>
            <a:gd name="connsiteX21" fmla="*/ 242887 w 747712"/>
            <a:gd name="connsiteY21" fmla="*/ 590550 h 795337"/>
            <a:gd name="connsiteX22" fmla="*/ 252412 w 747712"/>
            <a:gd name="connsiteY22" fmla="*/ 619125 h 795337"/>
            <a:gd name="connsiteX23" fmla="*/ 261937 w 747712"/>
            <a:gd name="connsiteY23" fmla="*/ 647700 h 795337"/>
            <a:gd name="connsiteX24" fmla="*/ 266700 w 747712"/>
            <a:gd name="connsiteY24" fmla="*/ 676275 h 795337"/>
            <a:gd name="connsiteX25" fmla="*/ 271462 w 747712"/>
            <a:gd name="connsiteY25" fmla="*/ 700087 h 795337"/>
            <a:gd name="connsiteX26" fmla="*/ 276225 w 747712"/>
            <a:gd name="connsiteY26" fmla="*/ 714375 h 795337"/>
            <a:gd name="connsiteX27" fmla="*/ 290512 w 747712"/>
            <a:gd name="connsiteY27" fmla="*/ 728662 h 795337"/>
            <a:gd name="connsiteX28" fmla="*/ 319087 w 747712"/>
            <a:gd name="connsiteY28" fmla="*/ 747712 h 795337"/>
            <a:gd name="connsiteX29" fmla="*/ 328612 w 747712"/>
            <a:gd name="connsiteY29" fmla="*/ 762000 h 795337"/>
            <a:gd name="connsiteX30" fmla="*/ 357187 w 747712"/>
            <a:gd name="connsiteY30" fmla="*/ 781050 h 795337"/>
            <a:gd name="connsiteX31" fmla="*/ 381000 w 747712"/>
            <a:gd name="connsiteY31" fmla="*/ 795337 h 795337"/>
            <a:gd name="connsiteX32" fmla="*/ 733425 w 747712"/>
            <a:gd name="connsiteY32" fmla="*/ 719137 h 795337"/>
            <a:gd name="connsiteX33" fmla="*/ 728662 w 747712"/>
            <a:gd name="connsiteY33" fmla="*/ 661987 h 795337"/>
            <a:gd name="connsiteX34" fmla="*/ 719137 w 747712"/>
            <a:gd name="connsiteY34" fmla="*/ 633412 h 795337"/>
            <a:gd name="connsiteX35" fmla="*/ 714375 w 747712"/>
            <a:gd name="connsiteY35" fmla="*/ 619125 h 795337"/>
            <a:gd name="connsiteX36" fmla="*/ 704850 w 747712"/>
            <a:gd name="connsiteY36" fmla="*/ 590550 h 795337"/>
            <a:gd name="connsiteX37" fmla="*/ 700087 w 747712"/>
            <a:gd name="connsiteY37" fmla="*/ 576262 h 795337"/>
            <a:gd name="connsiteX38" fmla="*/ 704850 w 747712"/>
            <a:gd name="connsiteY38" fmla="*/ 495300 h 795337"/>
            <a:gd name="connsiteX39" fmla="*/ 709612 w 747712"/>
            <a:gd name="connsiteY39" fmla="*/ 457200 h 795337"/>
            <a:gd name="connsiteX40" fmla="*/ 723900 w 747712"/>
            <a:gd name="connsiteY40" fmla="*/ 333375 h 795337"/>
            <a:gd name="connsiteX41" fmla="*/ 733425 w 747712"/>
            <a:gd name="connsiteY41" fmla="*/ 319087 h 795337"/>
            <a:gd name="connsiteX42" fmla="*/ 747712 w 747712"/>
            <a:gd name="connsiteY42" fmla="*/ 271462 h 795337"/>
            <a:gd name="connsiteX43" fmla="*/ 738187 w 747712"/>
            <a:gd name="connsiteY43" fmla="*/ 266700 h 795337"/>
            <a:gd name="connsiteX44" fmla="*/ 728662 w 747712"/>
            <a:gd name="connsiteY44" fmla="*/ 280987 h 795337"/>
            <a:gd name="connsiteX45" fmla="*/ 709612 w 747712"/>
            <a:gd name="connsiteY45" fmla="*/ 304800 h 795337"/>
            <a:gd name="connsiteX46" fmla="*/ 690562 w 747712"/>
            <a:gd name="connsiteY46" fmla="*/ 328612 h 795337"/>
            <a:gd name="connsiteX47" fmla="*/ 666750 w 747712"/>
            <a:gd name="connsiteY47" fmla="*/ 352425 h 795337"/>
            <a:gd name="connsiteX48" fmla="*/ 657225 w 747712"/>
            <a:gd name="connsiteY48" fmla="*/ 338137 h 795337"/>
            <a:gd name="connsiteX49" fmla="*/ 661987 w 747712"/>
            <a:gd name="connsiteY49" fmla="*/ 261937 h 795337"/>
            <a:gd name="connsiteX50" fmla="*/ 666750 w 747712"/>
            <a:gd name="connsiteY50" fmla="*/ 242887 h 795337"/>
            <a:gd name="connsiteX51" fmla="*/ 657225 w 747712"/>
            <a:gd name="connsiteY51" fmla="*/ 185737 h 795337"/>
            <a:gd name="connsiteX52" fmla="*/ 647700 w 747712"/>
            <a:gd name="connsiteY52" fmla="*/ 171450 h 795337"/>
            <a:gd name="connsiteX53" fmla="*/ 633412 w 747712"/>
            <a:gd name="connsiteY53" fmla="*/ 161925 h 795337"/>
            <a:gd name="connsiteX54" fmla="*/ 604837 w 747712"/>
            <a:gd name="connsiteY54" fmla="*/ 142875 h 795337"/>
            <a:gd name="connsiteX55" fmla="*/ 542925 w 747712"/>
            <a:gd name="connsiteY55" fmla="*/ 138112 h 795337"/>
            <a:gd name="connsiteX56" fmla="*/ 514350 w 747712"/>
            <a:gd name="connsiteY56" fmla="*/ 128587 h 795337"/>
            <a:gd name="connsiteX57" fmla="*/ 500062 w 747712"/>
            <a:gd name="connsiteY57" fmla="*/ 119062 h 795337"/>
            <a:gd name="connsiteX58" fmla="*/ 471487 w 747712"/>
            <a:gd name="connsiteY58" fmla="*/ 109537 h 795337"/>
            <a:gd name="connsiteX59" fmla="*/ 442912 w 747712"/>
            <a:gd name="connsiteY59" fmla="*/ 100012 h 795337"/>
            <a:gd name="connsiteX60" fmla="*/ 428625 w 747712"/>
            <a:gd name="connsiteY60" fmla="*/ 90487 h 795337"/>
            <a:gd name="connsiteX61" fmla="*/ 404812 w 747712"/>
            <a:gd name="connsiteY61" fmla="*/ 80962 h 795337"/>
            <a:gd name="connsiteX62" fmla="*/ 366712 w 747712"/>
            <a:gd name="connsiteY62" fmla="*/ 71437 h 795337"/>
            <a:gd name="connsiteX63" fmla="*/ 347662 w 747712"/>
            <a:gd name="connsiteY63" fmla="*/ 66675 h 795337"/>
            <a:gd name="connsiteX64" fmla="*/ 314325 w 747712"/>
            <a:gd name="connsiteY64" fmla="*/ 57150 h 795337"/>
            <a:gd name="connsiteX65" fmla="*/ 280987 w 747712"/>
            <a:gd name="connsiteY65" fmla="*/ 47625 h 795337"/>
            <a:gd name="connsiteX66" fmla="*/ 266700 w 747712"/>
            <a:gd name="connsiteY66" fmla="*/ 38100 h 795337"/>
            <a:gd name="connsiteX67" fmla="*/ 204787 w 747712"/>
            <a:gd name="connsiteY67" fmla="*/ 33337 h 795337"/>
            <a:gd name="connsiteX68" fmla="*/ 200025 w 747712"/>
            <a:gd name="connsiteY68" fmla="*/ 0 h 795337"/>
            <a:gd name="connsiteX69" fmla="*/ 152400 w 747712"/>
            <a:gd name="connsiteY69" fmla="*/ 9525 h 795337"/>
            <a:gd name="connsiteX70" fmla="*/ 100012 w 747712"/>
            <a:gd name="connsiteY70" fmla="*/ 14287 h 7953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Lst>
          <a:rect l="l" t="t" r="r" b="b"/>
          <a:pathLst>
            <a:path w="747712" h="795337">
              <a:moveTo>
                <a:pt x="100012" y="14287"/>
              </a:moveTo>
              <a:lnTo>
                <a:pt x="100012" y="14287"/>
              </a:lnTo>
              <a:cubicBezTo>
                <a:pt x="93662" y="26987"/>
                <a:pt x="87761" y="39922"/>
                <a:pt x="80962" y="52387"/>
              </a:cubicBezTo>
              <a:cubicBezTo>
                <a:pt x="78221" y="57412"/>
                <a:pt x="73997" y="61555"/>
                <a:pt x="71437" y="66675"/>
              </a:cubicBezTo>
              <a:cubicBezTo>
                <a:pt x="68022" y="73504"/>
                <a:pt x="63437" y="93913"/>
                <a:pt x="61912" y="100012"/>
              </a:cubicBezTo>
              <a:cubicBezTo>
                <a:pt x="61758" y="101557"/>
                <a:pt x="58862" y="153737"/>
                <a:pt x="52387" y="166687"/>
              </a:cubicBezTo>
              <a:cubicBezTo>
                <a:pt x="40994" y="189472"/>
                <a:pt x="34728" y="193871"/>
                <a:pt x="19050" y="209550"/>
              </a:cubicBezTo>
              <a:cubicBezTo>
                <a:pt x="7715" y="243555"/>
                <a:pt x="15094" y="229771"/>
                <a:pt x="0" y="252412"/>
              </a:cubicBezTo>
              <a:cubicBezTo>
                <a:pt x="1830" y="263391"/>
                <a:pt x="3662" y="283549"/>
                <a:pt x="9525" y="295275"/>
              </a:cubicBezTo>
              <a:cubicBezTo>
                <a:pt x="12085" y="300394"/>
                <a:pt x="15875" y="304800"/>
                <a:pt x="19050" y="309562"/>
              </a:cubicBezTo>
              <a:cubicBezTo>
                <a:pt x="20637" y="333375"/>
                <a:pt x="20437" y="357374"/>
                <a:pt x="23812" y="381000"/>
              </a:cubicBezTo>
              <a:cubicBezTo>
                <a:pt x="26836" y="402168"/>
                <a:pt x="32027" y="411731"/>
                <a:pt x="47625" y="423862"/>
              </a:cubicBezTo>
              <a:cubicBezTo>
                <a:pt x="56661" y="430890"/>
                <a:pt x="66675" y="436562"/>
                <a:pt x="76200" y="442912"/>
              </a:cubicBezTo>
              <a:cubicBezTo>
                <a:pt x="80377" y="445697"/>
                <a:pt x="85997" y="445430"/>
                <a:pt x="90487" y="447675"/>
              </a:cubicBezTo>
              <a:cubicBezTo>
                <a:pt x="95607" y="450235"/>
                <a:pt x="99544" y="454875"/>
                <a:pt x="104775" y="457200"/>
              </a:cubicBezTo>
              <a:cubicBezTo>
                <a:pt x="113950" y="461278"/>
                <a:pt x="124996" y="461156"/>
                <a:pt x="133350" y="466725"/>
              </a:cubicBezTo>
              <a:cubicBezTo>
                <a:pt x="153241" y="479986"/>
                <a:pt x="143590" y="472203"/>
                <a:pt x="161925" y="490537"/>
              </a:cubicBezTo>
              <a:cubicBezTo>
                <a:pt x="163512" y="495300"/>
                <a:pt x="163137" y="501275"/>
                <a:pt x="166687" y="504825"/>
              </a:cubicBezTo>
              <a:cubicBezTo>
                <a:pt x="174782" y="512920"/>
                <a:pt x="195262" y="523875"/>
                <a:pt x="195262" y="523875"/>
              </a:cubicBezTo>
              <a:cubicBezTo>
                <a:pt x="196850" y="528637"/>
                <a:pt x="197240" y="533985"/>
                <a:pt x="200025" y="538162"/>
              </a:cubicBezTo>
              <a:cubicBezTo>
                <a:pt x="207361" y="549165"/>
                <a:pt x="218055" y="554945"/>
                <a:pt x="228600" y="561975"/>
              </a:cubicBezTo>
              <a:cubicBezTo>
                <a:pt x="245964" y="614072"/>
                <a:pt x="218271" y="535164"/>
                <a:pt x="242887" y="590550"/>
              </a:cubicBezTo>
              <a:cubicBezTo>
                <a:pt x="246965" y="599725"/>
                <a:pt x="249237" y="609600"/>
                <a:pt x="252412" y="619125"/>
              </a:cubicBezTo>
              <a:lnTo>
                <a:pt x="261937" y="647700"/>
              </a:lnTo>
              <a:cubicBezTo>
                <a:pt x="264990" y="656861"/>
                <a:pt x="264973" y="666774"/>
                <a:pt x="266700" y="676275"/>
              </a:cubicBezTo>
              <a:cubicBezTo>
                <a:pt x="268148" y="684239"/>
                <a:pt x="269499" y="692234"/>
                <a:pt x="271462" y="700087"/>
              </a:cubicBezTo>
              <a:cubicBezTo>
                <a:pt x="272680" y="704957"/>
                <a:pt x="273440" y="710198"/>
                <a:pt x="276225" y="714375"/>
              </a:cubicBezTo>
              <a:cubicBezTo>
                <a:pt x="279961" y="719979"/>
                <a:pt x="285196" y="724527"/>
                <a:pt x="290512" y="728662"/>
              </a:cubicBezTo>
              <a:cubicBezTo>
                <a:pt x="299548" y="735690"/>
                <a:pt x="319087" y="747712"/>
                <a:pt x="319087" y="747712"/>
              </a:cubicBezTo>
              <a:cubicBezTo>
                <a:pt x="322262" y="752475"/>
                <a:pt x="324304" y="758231"/>
                <a:pt x="328612" y="762000"/>
              </a:cubicBezTo>
              <a:cubicBezTo>
                <a:pt x="337227" y="769538"/>
                <a:pt x="347662" y="774700"/>
                <a:pt x="357187" y="781050"/>
              </a:cubicBezTo>
              <a:cubicBezTo>
                <a:pt x="374427" y="792543"/>
                <a:pt x="366356" y="788016"/>
                <a:pt x="381000" y="795337"/>
              </a:cubicBezTo>
              <a:lnTo>
                <a:pt x="733425" y="719137"/>
              </a:lnTo>
              <a:cubicBezTo>
                <a:pt x="731837" y="700087"/>
                <a:pt x="731805" y="680843"/>
                <a:pt x="728662" y="661987"/>
              </a:cubicBezTo>
              <a:cubicBezTo>
                <a:pt x="727011" y="652083"/>
                <a:pt x="722312" y="642937"/>
                <a:pt x="719137" y="633412"/>
              </a:cubicBezTo>
              <a:lnTo>
                <a:pt x="714375" y="619125"/>
              </a:lnTo>
              <a:lnTo>
                <a:pt x="704850" y="590550"/>
              </a:lnTo>
              <a:lnTo>
                <a:pt x="700087" y="576262"/>
              </a:lnTo>
              <a:cubicBezTo>
                <a:pt x="701675" y="549275"/>
                <a:pt x="702694" y="522248"/>
                <a:pt x="704850" y="495300"/>
              </a:cubicBezTo>
              <a:cubicBezTo>
                <a:pt x="705871" y="482542"/>
                <a:pt x="708700" y="469966"/>
                <a:pt x="709612" y="457200"/>
              </a:cubicBezTo>
              <a:cubicBezTo>
                <a:pt x="717747" y="343311"/>
                <a:pt x="703416" y="394828"/>
                <a:pt x="723900" y="333375"/>
              </a:cubicBezTo>
              <a:cubicBezTo>
                <a:pt x="725710" y="327945"/>
                <a:pt x="730250" y="323850"/>
                <a:pt x="733425" y="319087"/>
              </a:cubicBezTo>
              <a:cubicBezTo>
                <a:pt x="745020" y="284302"/>
                <a:pt x="740515" y="300253"/>
                <a:pt x="747712" y="271462"/>
              </a:cubicBezTo>
              <a:cubicBezTo>
                <a:pt x="740248" y="241603"/>
                <a:pt x="746159" y="250757"/>
                <a:pt x="738187" y="266700"/>
              </a:cubicBezTo>
              <a:cubicBezTo>
                <a:pt x="735627" y="271819"/>
                <a:pt x="731837" y="276225"/>
                <a:pt x="728662" y="280987"/>
              </a:cubicBezTo>
              <a:cubicBezTo>
                <a:pt x="716693" y="316898"/>
                <a:pt x="734231" y="274027"/>
                <a:pt x="709612" y="304800"/>
              </a:cubicBezTo>
              <a:cubicBezTo>
                <a:pt x="683321" y="337663"/>
                <a:pt x="731511" y="301314"/>
                <a:pt x="690562" y="328612"/>
              </a:cubicBezTo>
              <a:cubicBezTo>
                <a:pt x="687574" y="333094"/>
                <a:pt x="676088" y="354293"/>
                <a:pt x="666750" y="352425"/>
              </a:cubicBezTo>
              <a:cubicBezTo>
                <a:pt x="661137" y="351302"/>
                <a:pt x="660400" y="342900"/>
                <a:pt x="657225" y="338137"/>
              </a:cubicBezTo>
              <a:cubicBezTo>
                <a:pt x="658812" y="312737"/>
                <a:pt x="659455" y="287260"/>
                <a:pt x="661987" y="261937"/>
              </a:cubicBezTo>
              <a:cubicBezTo>
                <a:pt x="662638" y="255424"/>
                <a:pt x="666750" y="249432"/>
                <a:pt x="666750" y="242887"/>
              </a:cubicBezTo>
              <a:cubicBezTo>
                <a:pt x="666750" y="232331"/>
                <a:pt x="664675" y="200638"/>
                <a:pt x="657225" y="185737"/>
              </a:cubicBezTo>
              <a:cubicBezTo>
                <a:pt x="654665" y="180618"/>
                <a:pt x="651747" y="175497"/>
                <a:pt x="647700" y="171450"/>
              </a:cubicBezTo>
              <a:cubicBezTo>
                <a:pt x="643652" y="167403"/>
                <a:pt x="637809" y="165589"/>
                <a:pt x="633412" y="161925"/>
              </a:cubicBezTo>
              <a:cubicBezTo>
                <a:pt x="619534" y="150360"/>
                <a:pt x="622564" y="145091"/>
                <a:pt x="604837" y="142875"/>
              </a:cubicBezTo>
              <a:cubicBezTo>
                <a:pt x="584299" y="140308"/>
                <a:pt x="563562" y="139700"/>
                <a:pt x="542925" y="138112"/>
              </a:cubicBezTo>
              <a:cubicBezTo>
                <a:pt x="533400" y="134937"/>
                <a:pt x="522704" y="134156"/>
                <a:pt x="514350" y="128587"/>
              </a:cubicBezTo>
              <a:cubicBezTo>
                <a:pt x="509587" y="125412"/>
                <a:pt x="505293" y="121387"/>
                <a:pt x="500062" y="119062"/>
              </a:cubicBezTo>
              <a:cubicBezTo>
                <a:pt x="490887" y="114984"/>
                <a:pt x="481012" y="112712"/>
                <a:pt x="471487" y="109537"/>
              </a:cubicBezTo>
              <a:lnTo>
                <a:pt x="442912" y="100012"/>
              </a:lnTo>
              <a:cubicBezTo>
                <a:pt x="437482" y="98202"/>
                <a:pt x="433744" y="93047"/>
                <a:pt x="428625" y="90487"/>
              </a:cubicBezTo>
              <a:cubicBezTo>
                <a:pt x="420978" y="86664"/>
                <a:pt x="412983" y="83476"/>
                <a:pt x="404812" y="80962"/>
              </a:cubicBezTo>
              <a:cubicBezTo>
                <a:pt x="392300" y="77112"/>
                <a:pt x="379412" y="74612"/>
                <a:pt x="366712" y="71437"/>
              </a:cubicBezTo>
              <a:cubicBezTo>
                <a:pt x="360362" y="69850"/>
                <a:pt x="353871" y="68745"/>
                <a:pt x="347662" y="66675"/>
              </a:cubicBezTo>
              <a:cubicBezTo>
                <a:pt x="313413" y="55257"/>
                <a:pt x="356177" y="69108"/>
                <a:pt x="314325" y="57150"/>
              </a:cubicBezTo>
              <a:cubicBezTo>
                <a:pt x="266499" y="43486"/>
                <a:pt x="340538" y="62511"/>
                <a:pt x="280987" y="47625"/>
              </a:cubicBezTo>
              <a:cubicBezTo>
                <a:pt x="276225" y="44450"/>
                <a:pt x="272326" y="39155"/>
                <a:pt x="266700" y="38100"/>
              </a:cubicBezTo>
              <a:cubicBezTo>
                <a:pt x="246356" y="34285"/>
                <a:pt x="222758" y="43606"/>
                <a:pt x="204787" y="33337"/>
              </a:cubicBezTo>
              <a:cubicBezTo>
                <a:pt x="195041" y="27768"/>
                <a:pt x="201612" y="11112"/>
                <a:pt x="200025" y="0"/>
              </a:cubicBezTo>
              <a:cubicBezTo>
                <a:pt x="180707" y="3219"/>
                <a:pt x="170167" y="4195"/>
                <a:pt x="152400" y="9525"/>
              </a:cubicBezTo>
              <a:cubicBezTo>
                <a:pt x="118978" y="19552"/>
                <a:pt x="108743" y="13493"/>
                <a:pt x="100012" y="14287"/>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272532</xdr:colOff>
      <xdr:row>114</xdr:row>
      <xdr:rowOff>128775</xdr:rowOff>
    </xdr:from>
    <xdr:to>
      <xdr:col>11</xdr:col>
      <xdr:colOff>206617</xdr:colOff>
      <xdr:row>120</xdr:row>
      <xdr:rowOff>122331</xdr:rowOff>
    </xdr:to>
    <xdr:grpSp>
      <xdr:nvGrpSpPr>
        <xdr:cNvPr id="37" name="Michigan"/>
        <xdr:cNvGrpSpPr/>
      </xdr:nvGrpSpPr>
      <xdr:grpSpPr>
        <a:xfrm>
          <a:off x="5225532" y="18327128"/>
          <a:ext cx="1144320" cy="934850"/>
          <a:chOff x="8667750" y="11206163"/>
          <a:chExt cx="1162249" cy="1014412"/>
        </a:xfrm>
        <a:solidFill>
          <a:srgbClr val="F5F5F5"/>
        </a:solidFill>
      </xdr:grpSpPr>
      <xdr:sp macro="" textlink="">
        <xdr:nvSpPr>
          <xdr:cNvPr id="38" name="Freeform 37"/>
          <xdr:cNvSpPr/>
        </xdr:nvSpPr>
        <xdr:spPr>
          <a:xfrm>
            <a:off x="8667750" y="11206163"/>
            <a:ext cx="820347" cy="404812"/>
          </a:xfrm>
          <a:custGeom>
            <a:avLst/>
            <a:gdLst>
              <a:gd name="connsiteX0" fmla="*/ 23813 w 820347"/>
              <a:gd name="connsiteY0" fmla="*/ 223837 h 404812"/>
              <a:gd name="connsiteX1" fmla="*/ 23813 w 820347"/>
              <a:gd name="connsiteY1" fmla="*/ 223837 h 404812"/>
              <a:gd name="connsiteX2" fmla="*/ 57150 w 820347"/>
              <a:gd name="connsiteY2" fmla="*/ 195262 h 404812"/>
              <a:gd name="connsiteX3" fmla="*/ 71438 w 820347"/>
              <a:gd name="connsiteY3" fmla="*/ 190500 h 404812"/>
              <a:gd name="connsiteX4" fmla="*/ 90488 w 820347"/>
              <a:gd name="connsiteY4" fmla="*/ 180975 h 404812"/>
              <a:gd name="connsiteX5" fmla="*/ 104775 w 820347"/>
              <a:gd name="connsiteY5" fmla="*/ 166687 h 404812"/>
              <a:gd name="connsiteX6" fmla="*/ 119063 w 820347"/>
              <a:gd name="connsiteY6" fmla="*/ 161925 h 404812"/>
              <a:gd name="connsiteX7" fmla="*/ 128588 w 820347"/>
              <a:gd name="connsiteY7" fmla="*/ 147637 h 404812"/>
              <a:gd name="connsiteX8" fmla="*/ 142875 w 820347"/>
              <a:gd name="connsiteY8" fmla="*/ 138112 h 404812"/>
              <a:gd name="connsiteX9" fmla="*/ 161925 w 820347"/>
              <a:gd name="connsiteY9" fmla="*/ 109537 h 404812"/>
              <a:gd name="connsiteX10" fmla="*/ 171450 w 820347"/>
              <a:gd name="connsiteY10" fmla="*/ 95250 h 404812"/>
              <a:gd name="connsiteX11" fmla="*/ 214313 w 820347"/>
              <a:gd name="connsiteY11" fmla="*/ 52387 h 404812"/>
              <a:gd name="connsiteX12" fmla="*/ 228600 w 820347"/>
              <a:gd name="connsiteY12" fmla="*/ 42862 h 404812"/>
              <a:gd name="connsiteX13" fmla="*/ 242888 w 820347"/>
              <a:gd name="connsiteY13" fmla="*/ 28575 h 404812"/>
              <a:gd name="connsiteX14" fmla="*/ 285750 w 820347"/>
              <a:gd name="connsiteY14" fmla="*/ 9525 h 404812"/>
              <a:gd name="connsiteX15" fmla="*/ 300038 w 820347"/>
              <a:gd name="connsiteY15" fmla="*/ 4762 h 404812"/>
              <a:gd name="connsiteX16" fmla="*/ 314325 w 820347"/>
              <a:gd name="connsiteY16" fmla="*/ 0 h 404812"/>
              <a:gd name="connsiteX17" fmla="*/ 342900 w 820347"/>
              <a:gd name="connsiteY17" fmla="*/ 9525 h 404812"/>
              <a:gd name="connsiteX18" fmla="*/ 319088 w 820347"/>
              <a:gd name="connsiteY18" fmla="*/ 52387 h 404812"/>
              <a:gd name="connsiteX19" fmla="*/ 309563 w 820347"/>
              <a:gd name="connsiteY19" fmla="*/ 71437 h 404812"/>
              <a:gd name="connsiteX20" fmla="*/ 295275 w 820347"/>
              <a:gd name="connsiteY20" fmla="*/ 80962 h 404812"/>
              <a:gd name="connsiteX21" fmla="*/ 271463 w 820347"/>
              <a:gd name="connsiteY21" fmla="*/ 109537 h 404812"/>
              <a:gd name="connsiteX22" fmla="*/ 266700 w 820347"/>
              <a:gd name="connsiteY22" fmla="*/ 123825 h 404812"/>
              <a:gd name="connsiteX23" fmla="*/ 280988 w 820347"/>
              <a:gd name="connsiteY23" fmla="*/ 128587 h 404812"/>
              <a:gd name="connsiteX24" fmla="*/ 371475 w 820347"/>
              <a:gd name="connsiteY24" fmla="*/ 138112 h 404812"/>
              <a:gd name="connsiteX25" fmla="*/ 404813 w 820347"/>
              <a:gd name="connsiteY25" fmla="*/ 171450 h 404812"/>
              <a:gd name="connsiteX26" fmla="*/ 404813 w 820347"/>
              <a:gd name="connsiteY26" fmla="*/ 171450 h 404812"/>
              <a:gd name="connsiteX27" fmla="*/ 433388 w 820347"/>
              <a:gd name="connsiteY27" fmla="*/ 190500 h 404812"/>
              <a:gd name="connsiteX28" fmla="*/ 485775 w 820347"/>
              <a:gd name="connsiteY28" fmla="*/ 185737 h 404812"/>
              <a:gd name="connsiteX29" fmla="*/ 504825 w 820347"/>
              <a:gd name="connsiteY29" fmla="*/ 180975 h 404812"/>
              <a:gd name="connsiteX30" fmla="*/ 533400 w 820347"/>
              <a:gd name="connsiteY30" fmla="*/ 161925 h 404812"/>
              <a:gd name="connsiteX31" fmla="*/ 561975 w 820347"/>
              <a:gd name="connsiteY31" fmla="*/ 142875 h 404812"/>
              <a:gd name="connsiteX32" fmla="*/ 590550 w 820347"/>
              <a:gd name="connsiteY32" fmla="*/ 133350 h 404812"/>
              <a:gd name="connsiteX33" fmla="*/ 623888 w 820347"/>
              <a:gd name="connsiteY33" fmla="*/ 119062 h 404812"/>
              <a:gd name="connsiteX34" fmla="*/ 652463 w 820347"/>
              <a:gd name="connsiteY34" fmla="*/ 100012 h 404812"/>
              <a:gd name="connsiteX35" fmla="*/ 666750 w 820347"/>
              <a:gd name="connsiteY35" fmla="*/ 90487 h 404812"/>
              <a:gd name="connsiteX36" fmla="*/ 676275 w 820347"/>
              <a:gd name="connsiteY36" fmla="*/ 76200 h 404812"/>
              <a:gd name="connsiteX37" fmla="*/ 685800 w 820347"/>
              <a:gd name="connsiteY37" fmla="*/ 90487 h 404812"/>
              <a:gd name="connsiteX38" fmla="*/ 690563 w 820347"/>
              <a:gd name="connsiteY38" fmla="*/ 109537 h 404812"/>
              <a:gd name="connsiteX39" fmla="*/ 704850 w 820347"/>
              <a:gd name="connsiteY39" fmla="*/ 152400 h 404812"/>
              <a:gd name="connsiteX40" fmla="*/ 752475 w 820347"/>
              <a:gd name="connsiteY40" fmla="*/ 166687 h 404812"/>
              <a:gd name="connsiteX41" fmla="*/ 766763 w 820347"/>
              <a:gd name="connsiteY41" fmla="*/ 171450 h 404812"/>
              <a:gd name="connsiteX42" fmla="*/ 804863 w 820347"/>
              <a:gd name="connsiteY42" fmla="*/ 166687 h 404812"/>
              <a:gd name="connsiteX43" fmla="*/ 819150 w 820347"/>
              <a:gd name="connsiteY43" fmla="*/ 161925 h 404812"/>
              <a:gd name="connsiteX44" fmla="*/ 814388 w 820347"/>
              <a:gd name="connsiteY44" fmla="*/ 176212 h 404812"/>
              <a:gd name="connsiteX45" fmla="*/ 785813 w 820347"/>
              <a:gd name="connsiteY45" fmla="*/ 190500 h 404812"/>
              <a:gd name="connsiteX46" fmla="*/ 757238 w 820347"/>
              <a:gd name="connsiteY46" fmla="*/ 209550 h 404812"/>
              <a:gd name="connsiteX47" fmla="*/ 704850 w 820347"/>
              <a:gd name="connsiteY47" fmla="*/ 195262 h 404812"/>
              <a:gd name="connsiteX48" fmla="*/ 676275 w 820347"/>
              <a:gd name="connsiteY48" fmla="*/ 185737 h 404812"/>
              <a:gd name="connsiteX49" fmla="*/ 638175 w 820347"/>
              <a:gd name="connsiteY49" fmla="*/ 190500 h 404812"/>
              <a:gd name="connsiteX50" fmla="*/ 595313 w 820347"/>
              <a:gd name="connsiteY50" fmla="*/ 223837 h 404812"/>
              <a:gd name="connsiteX51" fmla="*/ 581025 w 820347"/>
              <a:gd name="connsiteY51" fmla="*/ 233362 h 404812"/>
              <a:gd name="connsiteX52" fmla="*/ 552450 w 820347"/>
              <a:gd name="connsiteY52" fmla="*/ 261937 h 404812"/>
              <a:gd name="connsiteX53" fmla="*/ 523875 w 820347"/>
              <a:gd name="connsiteY53" fmla="*/ 285750 h 404812"/>
              <a:gd name="connsiteX54" fmla="*/ 509588 w 820347"/>
              <a:gd name="connsiteY54" fmla="*/ 290512 h 404812"/>
              <a:gd name="connsiteX55" fmla="*/ 466725 w 820347"/>
              <a:gd name="connsiteY55" fmla="*/ 285750 h 404812"/>
              <a:gd name="connsiteX56" fmla="*/ 452438 w 820347"/>
              <a:gd name="connsiteY56" fmla="*/ 314325 h 404812"/>
              <a:gd name="connsiteX57" fmla="*/ 442913 w 820347"/>
              <a:gd name="connsiteY57" fmla="*/ 328612 h 404812"/>
              <a:gd name="connsiteX58" fmla="*/ 433388 w 820347"/>
              <a:gd name="connsiteY58" fmla="*/ 347662 h 404812"/>
              <a:gd name="connsiteX59" fmla="*/ 423863 w 820347"/>
              <a:gd name="connsiteY59" fmla="*/ 361950 h 404812"/>
              <a:gd name="connsiteX60" fmla="*/ 404813 w 820347"/>
              <a:gd name="connsiteY60" fmla="*/ 404812 h 404812"/>
              <a:gd name="connsiteX61" fmla="*/ 390525 w 820347"/>
              <a:gd name="connsiteY61" fmla="*/ 376237 h 404812"/>
              <a:gd name="connsiteX62" fmla="*/ 366713 w 820347"/>
              <a:gd name="connsiteY62" fmla="*/ 333375 h 404812"/>
              <a:gd name="connsiteX63" fmla="*/ 323850 w 820347"/>
              <a:gd name="connsiteY63" fmla="*/ 314325 h 404812"/>
              <a:gd name="connsiteX64" fmla="*/ 290513 w 820347"/>
              <a:gd name="connsiteY64" fmla="*/ 304800 h 404812"/>
              <a:gd name="connsiteX65" fmla="*/ 209550 w 820347"/>
              <a:gd name="connsiteY65" fmla="*/ 300037 h 404812"/>
              <a:gd name="connsiteX66" fmla="*/ 95250 w 820347"/>
              <a:gd name="connsiteY66" fmla="*/ 261937 h 404812"/>
              <a:gd name="connsiteX67" fmla="*/ 76200 w 820347"/>
              <a:gd name="connsiteY67" fmla="*/ 257175 h 404812"/>
              <a:gd name="connsiteX68" fmla="*/ 47625 w 820347"/>
              <a:gd name="connsiteY68" fmla="*/ 247650 h 404812"/>
              <a:gd name="connsiteX69" fmla="*/ 0 w 820347"/>
              <a:gd name="connsiteY69" fmla="*/ 233362 h 404812"/>
              <a:gd name="connsiteX70" fmla="*/ 23813 w 820347"/>
              <a:gd name="connsiteY70" fmla="*/ 223837 h 4048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Lst>
            <a:rect l="l" t="t" r="r" b="b"/>
            <a:pathLst>
              <a:path w="820347" h="404812">
                <a:moveTo>
                  <a:pt x="23813" y="223837"/>
                </a:moveTo>
                <a:lnTo>
                  <a:pt x="23813" y="223837"/>
                </a:lnTo>
                <a:cubicBezTo>
                  <a:pt x="34925" y="214312"/>
                  <a:pt x="45160" y="203655"/>
                  <a:pt x="57150" y="195262"/>
                </a:cubicBezTo>
                <a:cubicBezTo>
                  <a:pt x="61263" y="192383"/>
                  <a:pt x="66824" y="192477"/>
                  <a:pt x="71438" y="190500"/>
                </a:cubicBezTo>
                <a:cubicBezTo>
                  <a:pt x="77964" y="187703"/>
                  <a:pt x="84138" y="184150"/>
                  <a:pt x="90488" y="180975"/>
                </a:cubicBezTo>
                <a:cubicBezTo>
                  <a:pt x="95250" y="176212"/>
                  <a:pt x="99171" y="170423"/>
                  <a:pt x="104775" y="166687"/>
                </a:cubicBezTo>
                <a:cubicBezTo>
                  <a:pt x="108952" y="163902"/>
                  <a:pt x="115143" y="165061"/>
                  <a:pt x="119063" y="161925"/>
                </a:cubicBezTo>
                <a:cubicBezTo>
                  <a:pt x="123533" y="158349"/>
                  <a:pt x="124541" y="151685"/>
                  <a:pt x="128588" y="147637"/>
                </a:cubicBezTo>
                <a:cubicBezTo>
                  <a:pt x="132635" y="143590"/>
                  <a:pt x="138113" y="141287"/>
                  <a:pt x="142875" y="138112"/>
                </a:cubicBezTo>
                <a:lnTo>
                  <a:pt x="161925" y="109537"/>
                </a:lnTo>
                <a:cubicBezTo>
                  <a:pt x="165100" y="104775"/>
                  <a:pt x="167403" y="99297"/>
                  <a:pt x="171450" y="95250"/>
                </a:cubicBezTo>
                <a:lnTo>
                  <a:pt x="214313" y="52387"/>
                </a:lnTo>
                <a:cubicBezTo>
                  <a:pt x="218360" y="48340"/>
                  <a:pt x="224203" y="46526"/>
                  <a:pt x="228600" y="42862"/>
                </a:cubicBezTo>
                <a:cubicBezTo>
                  <a:pt x="233774" y="38550"/>
                  <a:pt x="237714" y="32887"/>
                  <a:pt x="242888" y="28575"/>
                </a:cubicBezTo>
                <a:cubicBezTo>
                  <a:pt x="257984" y="15996"/>
                  <a:pt x="264981" y="16448"/>
                  <a:pt x="285750" y="9525"/>
                </a:cubicBezTo>
                <a:lnTo>
                  <a:pt x="300038" y="4762"/>
                </a:lnTo>
                <a:lnTo>
                  <a:pt x="314325" y="0"/>
                </a:lnTo>
                <a:cubicBezTo>
                  <a:pt x="323850" y="3175"/>
                  <a:pt x="346075" y="0"/>
                  <a:pt x="342900" y="9525"/>
                </a:cubicBezTo>
                <a:cubicBezTo>
                  <a:pt x="334518" y="34672"/>
                  <a:pt x="340923" y="19635"/>
                  <a:pt x="319088" y="52387"/>
                </a:cubicBezTo>
                <a:cubicBezTo>
                  <a:pt x="315150" y="58294"/>
                  <a:pt x="314108" y="65983"/>
                  <a:pt x="309563" y="71437"/>
                </a:cubicBezTo>
                <a:cubicBezTo>
                  <a:pt x="305899" y="75834"/>
                  <a:pt x="299672" y="77298"/>
                  <a:pt x="295275" y="80962"/>
                </a:cubicBezTo>
                <a:cubicBezTo>
                  <a:pt x="286249" y="88484"/>
                  <a:pt x="276814" y="98836"/>
                  <a:pt x="271463" y="109537"/>
                </a:cubicBezTo>
                <a:cubicBezTo>
                  <a:pt x="269218" y="114027"/>
                  <a:pt x="268288" y="119062"/>
                  <a:pt x="266700" y="123825"/>
                </a:cubicBezTo>
                <a:cubicBezTo>
                  <a:pt x="271463" y="125412"/>
                  <a:pt x="276118" y="127369"/>
                  <a:pt x="280988" y="128587"/>
                </a:cubicBezTo>
                <a:cubicBezTo>
                  <a:pt x="313871" y="136808"/>
                  <a:pt x="331900" y="135285"/>
                  <a:pt x="371475" y="138112"/>
                </a:cubicBezTo>
                <a:cubicBezTo>
                  <a:pt x="396623" y="146495"/>
                  <a:pt x="382978" y="138698"/>
                  <a:pt x="404813" y="171450"/>
                </a:cubicBezTo>
                <a:lnTo>
                  <a:pt x="404813" y="171450"/>
                </a:lnTo>
                <a:lnTo>
                  <a:pt x="433388" y="190500"/>
                </a:lnTo>
                <a:cubicBezTo>
                  <a:pt x="450850" y="188912"/>
                  <a:pt x="468394" y="188054"/>
                  <a:pt x="485775" y="185737"/>
                </a:cubicBezTo>
                <a:cubicBezTo>
                  <a:pt x="492263" y="184872"/>
                  <a:pt x="498971" y="183902"/>
                  <a:pt x="504825" y="180975"/>
                </a:cubicBezTo>
                <a:cubicBezTo>
                  <a:pt x="515064" y="175856"/>
                  <a:pt x="523875" y="168275"/>
                  <a:pt x="533400" y="161925"/>
                </a:cubicBezTo>
                <a:lnTo>
                  <a:pt x="561975" y="142875"/>
                </a:lnTo>
                <a:cubicBezTo>
                  <a:pt x="570329" y="137306"/>
                  <a:pt x="581025" y="136525"/>
                  <a:pt x="590550" y="133350"/>
                </a:cubicBezTo>
                <a:cubicBezTo>
                  <a:pt x="605329" y="128423"/>
                  <a:pt x="609177" y="127888"/>
                  <a:pt x="623888" y="119062"/>
                </a:cubicBezTo>
                <a:cubicBezTo>
                  <a:pt x="633704" y="113172"/>
                  <a:pt x="642938" y="106362"/>
                  <a:pt x="652463" y="100012"/>
                </a:cubicBezTo>
                <a:lnTo>
                  <a:pt x="666750" y="90487"/>
                </a:lnTo>
                <a:cubicBezTo>
                  <a:pt x="669925" y="85725"/>
                  <a:pt x="670551" y="76200"/>
                  <a:pt x="676275" y="76200"/>
                </a:cubicBezTo>
                <a:cubicBezTo>
                  <a:pt x="681999" y="76200"/>
                  <a:pt x="683545" y="85226"/>
                  <a:pt x="685800" y="90487"/>
                </a:cubicBezTo>
                <a:cubicBezTo>
                  <a:pt x="688378" y="96503"/>
                  <a:pt x="688682" y="103268"/>
                  <a:pt x="690563" y="109537"/>
                </a:cubicBezTo>
                <a:cubicBezTo>
                  <a:pt x="694891" y="123962"/>
                  <a:pt x="700088" y="138112"/>
                  <a:pt x="704850" y="152400"/>
                </a:cubicBezTo>
                <a:cubicBezTo>
                  <a:pt x="706042" y="155975"/>
                  <a:pt x="745584" y="164718"/>
                  <a:pt x="752475" y="166687"/>
                </a:cubicBezTo>
                <a:cubicBezTo>
                  <a:pt x="757302" y="168066"/>
                  <a:pt x="762000" y="169862"/>
                  <a:pt x="766763" y="171450"/>
                </a:cubicBezTo>
                <a:cubicBezTo>
                  <a:pt x="779463" y="169862"/>
                  <a:pt x="792271" y="168977"/>
                  <a:pt x="804863" y="166687"/>
                </a:cubicBezTo>
                <a:cubicBezTo>
                  <a:pt x="809802" y="165789"/>
                  <a:pt x="815600" y="158375"/>
                  <a:pt x="819150" y="161925"/>
                </a:cubicBezTo>
                <a:cubicBezTo>
                  <a:pt x="822700" y="165475"/>
                  <a:pt x="817524" y="172292"/>
                  <a:pt x="814388" y="176212"/>
                </a:cubicBezTo>
                <a:cubicBezTo>
                  <a:pt x="804241" y="188896"/>
                  <a:pt x="798235" y="183598"/>
                  <a:pt x="785813" y="190500"/>
                </a:cubicBezTo>
                <a:cubicBezTo>
                  <a:pt x="775806" y="196060"/>
                  <a:pt x="757238" y="209550"/>
                  <a:pt x="757238" y="209550"/>
                </a:cubicBezTo>
                <a:cubicBezTo>
                  <a:pt x="674669" y="199228"/>
                  <a:pt x="747135" y="214055"/>
                  <a:pt x="704850" y="195262"/>
                </a:cubicBezTo>
                <a:cubicBezTo>
                  <a:pt x="695675" y="191184"/>
                  <a:pt x="676275" y="185737"/>
                  <a:pt x="676275" y="185737"/>
                </a:cubicBezTo>
                <a:cubicBezTo>
                  <a:pt x="663575" y="187325"/>
                  <a:pt x="650228" y="186195"/>
                  <a:pt x="638175" y="190500"/>
                </a:cubicBezTo>
                <a:cubicBezTo>
                  <a:pt x="612896" y="199528"/>
                  <a:pt x="612459" y="209549"/>
                  <a:pt x="595313" y="223837"/>
                </a:cubicBezTo>
                <a:cubicBezTo>
                  <a:pt x="590916" y="227501"/>
                  <a:pt x="585303" y="229559"/>
                  <a:pt x="581025" y="233362"/>
                </a:cubicBezTo>
                <a:cubicBezTo>
                  <a:pt x="570957" y="242311"/>
                  <a:pt x="561975" y="252412"/>
                  <a:pt x="552450" y="261937"/>
                </a:cubicBezTo>
                <a:cubicBezTo>
                  <a:pt x="541915" y="272472"/>
                  <a:pt x="537139" y="279118"/>
                  <a:pt x="523875" y="285750"/>
                </a:cubicBezTo>
                <a:cubicBezTo>
                  <a:pt x="519385" y="287995"/>
                  <a:pt x="514350" y="288925"/>
                  <a:pt x="509588" y="290512"/>
                </a:cubicBezTo>
                <a:cubicBezTo>
                  <a:pt x="476250" y="279399"/>
                  <a:pt x="490538" y="277812"/>
                  <a:pt x="466725" y="285750"/>
                </a:cubicBezTo>
                <a:cubicBezTo>
                  <a:pt x="439428" y="326693"/>
                  <a:pt x="472155" y="274890"/>
                  <a:pt x="452438" y="314325"/>
                </a:cubicBezTo>
                <a:cubicBezTo>
                  <a:pt x="449878" y="319444"/>
                  <a:pt x="445753" y="323642"/>
                  <a:pt x="442913" y="328612"/>
                </a:cubicBezTo>
                <a:cubicBezTo>
                  <a:pt x="439391" y="334776"/>
                  <a:pt x="436910" y="341498"/>
                  <a:pt x="433388" y="347662"/>
                </a:cubicBezTo>
                <a:cubicBezTo>
                  <a:pt x="430548" y="352632"/>
                  <a:pt x="426188" y="356719"/>
                  <a:pt x="423863" y="361950"/>
                </a:cubicBezTo>
                <a:cubicBezTo>
                  <a:pt x="401195" y="412954"/>
                  <a:pt x="426368" y="372480"/>
                  <a:pt x="404813" y="404812"/>
                </a:cubicBezTo>
                <a:cubicBezTo>
                  <a:pt x="392839" y="368895"/>
                  <a:pt x="408993" y="413173"/>
                  <a:pt x="390525" y="376237"/>
                </a:cubicBezTo>
                <a:cubicBezTo>
                  <a:pt x="381840" y="358867"/>
                  <a:pt x="389238" y="348391"/>
                  <a:pt x="366713" y="333375"/>
                </a:cubicBezTo>
                <a:cubicBezTo>
                  <a:pt x="344070" y="318280"/>
                  <a:pt x="357857" y="325661"/>
                  <a:pt x="323850" y="314325"/>
                </a:cubicBezTo>
                <a:cubicBezTo>
                  <a:pt x="315273" y="311466"/>
                  <a:pt x="298892" y="305598"/>
                  <a:pt x="290513" y="304800"/>
                </a:cubicBezTo>
                <a:cubicBezTo>
                  <a:pt x="263600" y="302237"/>
                  <a:pt x="236538" y="301625"/>
                  <a:pt x="209550" y="300037"/>
                </a:cubicBezTo>
                <a:lnTo>
                  <a:pt x="95250" y="261937"/>
                </a:lnTo>
                <a:cubicBezTo>
                  <a:pt x="89041" y="259867"/>
                  <a:pt x="82469" y="259056"/>
                  <a:pt x="76200" y="257175"/>
                </a:cubicBezTo>
                <a:cubicBezTo>
                  <a:pt x="66583" y="254290"/>
                  <a:pt x="57150" y="250825"/>
                  <a:pt x="47625" y="247650"/>
                </a:cubicBezTo>
                <a:cubicBezTo>
                  <a:pt x="37914" y="244413"/>
                  <a:pt x="5519" y="238881"/>
                  <a:pt x="0" y="233362"/>
                </a:cubicBezTo>
                <a:lnTo>
                  <a:pt x="23813" y="223837"/>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9" name="Freeform 38"/>
          <xdr:cNvSpPr/>
        </xdr:nvSpPr>
        <xdr:spPr>
          <a:xfrm>
            <a:off x="9254630" y="11458575"/>
            <a:ext cx="575369" cy="762000"/>
          </a:xfrm>
          <a:custGeom>
            <a:avLst/>
            <a:gdLst>
              <a:gd name="connsiteX0" fmla="*/ 22720 w 575369"/>
              <a:gd name="connsiteY0" fmla="*/ 762000 h 762000"/>
              <a:gd name="connsiteX1" fmla="*/ 22720 w 575369"/>
              <a:gd name="connsiteY1" fmla="*/ 762000 h 762000"/>
              <a:gd name="connsiteX2" fmla="*/ 41770 w 575369"/>
              <a:gd name="connsiteY2" fmla="*/ 719138 h 762000"/>
              <a:gd name="connsiteX3" fmla="*/ 51295 w 575369"/>
              <a:gd name="connsiteY3" fmla="*/ 704850 h 762000"/>
              <a:gd name="connsiteX4" fmla="*/ 60820 w 575369"/>
              <a:gd name="connsiteY4" fmla="*/ 676275 h 762000"/>
              <a:gd name="connsiteX5" fmla="*/ 65583 w 575369"/>
              <a:gd name="connsiteY5" fmla="*/ 661988 h 762000"/>
              <a:gd name="connsiteX6" fmla="*/ 70345 w 575369"/>
              <a:gd name="connsiteY6" fmla="*/ 628650 h 762000"/>
              <a:gd name="connsiteX7" fmla="*/ 75108 w 575369"/>
              <a:gd name="connsiteY7" fmla="*/ 600075 h 762000"/>
              <a:gd name="connsiteX8" fmla="*/ 70345 w 575369"/>
              <a:gd name="connsiteY8" fmla="*/ 509588 h 762000"/>
              <a:gd name="connsiteX9" fmla="*/ 56058 w 575369"/>
              <a:gd name="connsiteY9" fmla="*/ 490538 h 762000"/>
              <a:gd name="connsiteX10" fmla="*/ 41770 w 575369"/>
              <a:gd name="connsiteY10" fmla="*/ 442913 h 762000"/>
              <a:gd name="connsiteX11" fmla="*/ 27483 w 575369"/>
              <a:gd name="connsiteY11" fmla="*/ 433388 h 762000"/>
              <a:gd name="connsiteX12" fmla="*/ 13195 w 575369"/>
              <a:gd name="connsiteY12" fmla="*/ 419100 h 762000"/>
              <a:gd name="connsiteX13" fmla="*/ 8433 w 575369"/>
              <a:gd name="connsiteY13" fmla="*/ 295275 h 762000"/>
              <a:gd name="connsiteX14" fmla="*/ 17958 w 575369"/>
              <a:gd name="connsiteY14" fmla="*/ 276225 h 762000"/>
              <a:gd name="connsiteX15" fmla="*/ 27483 w 575369"/>
              <a:gd name="connsiteY15" fmla="*/ 238125 h 762000"/>
              <a:gd name="connsiteX16" fmla="*/ 32245 w 575369"/>
              <a:gd name="connsiteY16" fmla="*/ 223838 h 762000"/>
              <a:gd name="connsiteX17" fmla="*/ 37008 w 575369"/>
              <a:gd name="connsiteY17" fmla="*/ 204788 h 762000"/>
              <a:gd name="connsiteX18" fmla="*/ 51295 w 575369"/>
              <a:gd name="connsiteY18" fmla="*/ 152400 h 762000"/>
              <a:gd name="connsiteX19" fmla="*/ 56058 w 575369"/>
              <a:gd name="connsiteY19" fmla="*/ 138113 h 762000"/>
              <a:gd name="connsiteX20" fmla="*/ 70345 w 575369"/>
              <a:gd name="connsiteY20" fmla="*/ 128588 h 762000"/>
              <a:gd name="connsiteX21" fmla="*/ 98920 w 575369"/>
              <a:gd name="connsiteY21" fmla="*/ 142875 h 762000"/>
              <a:gd name="connsiteX22" fmla="*/ 108445 w 575369"/>
              <a:gd name="connsiteY22" fmla="*/ 171450 h 762000"/>
              <a:gd name="connsiteX23" fmla="*/ 137020 w 575369"/>
              <a:gd name="connsiteY23" fmla="*/ 138113 h 762000"/>
              <a:gd name="connsiteX24" fmla="*/ 146545 w 575369"/>
              <a:gd name="connsiteY24" fmla="*/ 109538 h 762000"/>
              <a:gd name="connsiteX25" fmla="*/ 151308 w 575369"/>
              <a:gd name="connsiteY25" fmla="*/ 71438 h 762000"/>
              <a:gd name="connsiteX26" fmla="*/ 151308 w 575369"/>
              <a:gd name="connsiteY26" fmla="*/ 28575 h 762000"/>
              <a:gd name="connsiteX27" fmla="*/ 165595 w 575369"/>
              <a:gd name="connsiteY27" fmla="*/ 14288 h 762000"/>
              <a:gd name="connsiteX28" fmla="*/ 194170 w 575369"/>
              <a:gd name="connsiteY28" fmla="*/ 0 h 762000"/>
              <a:gd name="connsiteX29" fmla="*/ 222745 w 575369"/>
              <a:gd name="connsiteY29" fmla="*/ 9525 h 762000"/>
              <a:gd name="connsiteX30" fmla="*/ 260845 w 575369"/>
              <a:gd name="connsiteY30" fmla="*/ 19050 h 762000"/>
              <a:gd name="connsiteX31" fmla="*/ 308470 w 575369"/>
              <a:gd name="connsiteY31" fmla="*/ 23813 h 762000"/>
              <a:gd name="connsiteX32" fmla="*/ 337045 w 575369"/>
              <a:gd name="connsiteY32" fmla="*/ 33338 h 762000"/>
              <a:gd name="connsiteX33" fmla="*/ 351333 w 575369"/>
              <a:gd name="connsiteY33" fmla="*/ 38100 h 762000"/>
              <a:gd name="connsiteX34" fmla="*/ 365620 w 575369"/>
              <a:gd name="connsiteY34" fmla="*/ 47625 h 762000"/>
              <a:gd name="connsiteX35" fmla="*/ 379908 w 575369"/>
              <a:gd name="connsiteY35" fmla="*/ 52388 h 762000"/>
              <a:gd name="connsiteX36" fmla="*/ 375145 w 575369"/>
              <a:gd name="connsiteY36" fmla="*/ 66675 h 762000"/>
              <a:gd name="connsiteX37" fmla="*/ 389433 w 575369"/>
              <a:gd name="connsiteY37" fmla="*/ 147638 h 762000"/>
              <a:gd name="connsiteX38" fmla="*/ 394195 w 575369"/>
              <a:gd name="connsiteY38" fmla="*/ 161925 h 762000"/>
              <a:gd name="connsiteX39" fmla="*/ 398958 w 575369"/>
              <a:gd name="connsiteY39" fmla="*/ 176213 h 762000"/>
              <a:gd name="connsiteX40" fmla="*/ 394195 w 575369"/>
              <a:gd name="connsiteY40" fmla="*/ 219075 h 762000"/>
              <a:gd name="connsiteX41" fmla="*/ 379908 w 575369"/>
              <a:gd name="connsiteY41" fmla="*/ 266700 h 762000"/>
              <a:gd name="connsiteX42" fmla="*/ 375145 w 575369"/>
              <a:gd name="connsiteY42" fmla="*/ 280988 h 762000"/>
              <a:gd name="connsiteX43" fmla="*/ 370383 w 575369"/>
              <a:gd name="connsiteY43" fmla="*/ 295275 h 762000"/>
              <a:gd name="connsiteX44" fmla="*/ 360858 w 575369"/>
              <a:gd name="connsiteY44" fmla="*/ 309563 h 762000"/>
              <a:gd name="connsiteX45" fmla="*/ 365620 w 575369"/>
              <a:gd name="connsiteY45" fmla="*/ 333375 h 762000"/>
              <a:gd name="connsiteX46" fmla="*/ 398958 w 575369"/>
              <a:gd name="connsiteY46" fmla="*/ 319088 h 762000"/>
              <a:gd name="connsiteX47" fmla="*/ 427533 w 575369"/>
              <a:gd name="connsiteY47" fmla="*/ 276225 h 762000"/>
              <a:gd name="connsiteX48" fmla="*/ 437058 w 575369"/>
              <a:gd name="connsiteY48" fmla="*/ 261938 h 762000"/>
              <a:gd name="connsiteX49" fmla="*/ 451345 w 575369"/>
              <a:gd name="connsiteY49" fmla="*/ 257175 h 762000"/>
              <a:gd name="connsiteX50" fmla="*/ 503733 w 575369"/>
              <a:gd name="connsiteY50" fmla="*/ 261938 h 762000"/>
              <a:gd name="connsiteX51" fmla="*/ 508495 w 575369"/>
              <a:gd name="connsiteY51" fmla="*/ 276225 h 762000"/>
              <a:gd name="connsiteX52" fmla="*/ 513258 w 575369"/>
              <a:gd name="connsiteY52" fmla="*/ 304800 h 762000"/>
              <a:gd name="connsiteX53" fmla="*/ 532308 w 575369"/>
              <a:gd name="connsiteY53" fmla="*/ 333375 h 762000"/>
              <a:gd name="connsiteX54" fmla="*/ 541833 w 575369"/>
              <a:gd name="connsiteY54" fmla="*/ 361950 h 762000"/>
              <a:gd name="connsiteX55" fmla="*/ 546595 w 575369"/>
              <a:gd name="connsiteY55" fmla="*/ 381000 h 762000"/>
              <a:gd name="connsiteX56" fmla="*/ 556120 w 575369"/>
              <a:gd name="connsiteY56" fmla="*/ 409575 h 762000"/>
              <a:gd name="connsiteX57" fmla="*/ 570408 w 575369"/>
              <a:gd name="connsiteY57" fmla="*/ 414338 h 762000"/>
              <a:gd name="connsiteX58" fmla="*/ 570408 w 575369"/>
              <a:gd name="connsiteY58" fmla="*/ 452438 h 762000"/>
              <a:gd name="connsiteX59" fmla="*/ 565645 w 575369"/>
              <a:gd name="connsiteY59" fmla="*/ 471488 h 762000"/>
              <a:gd name="connsiteX60" fmla="*/ 537070 w 575369"/>
              <a:gd name="connsiteY60" fmla="*/ 490538 h 762000"/>
              <a:gd name="connsiteX61" fmla="*/ 527545 w 575369"/>
              <a:gd name="connsiteY61" fmla="*/ 523875 h 762000"/>
              <a:gd name="connsiteX62" fmla="*/ 522783 w 575369"/>
              <a:gd name="connsiteY62" fmla="*/ 542925 h 762000"/>
              <a:gd name="connsiteX63" fmla="*/ 508495 w 575369"/>
              <a:gd name="connsiteY63" fmla="*/ 557213 h 762000"/>
              <a:gd name="connsiteX64" fmla="*/ 494208 w 575369"/>
              <a:gd name="connsiteY64" fmla="*/ 609600 h 762000"/>
              <a:gd name="connsiteX65" fmla="*/ 479920 w 575369"/>
              <a:gd name="connsiteY65" fmla="*/ 666750 h 762000"/>
              <a:gd name="connsiteX66" fmla="*/ 475158 w 575369"/>
              <a:gd name="connsiteY66" fmla="*/ 681038 h 762000"/>
              <a:gd name="connsiteX67" fmla="*/ 432295 w 575369"/>
              <a:gd name="connsiteY67" fmla="*/ 695325 h 762000"/>
              <a:gd name="connsiteX68" fmla="*/ 389433 w 575369"/>
              <a:gd name="connsiteY68" fmla="*/ 709613 h 762000"/>
              <a:gd name="connsiteX69" fmla="*/ 370383 w 575369"/>
              <a:gd name="connsiteY69" fmla="*/ 714375 h 762000"/>
              <a:gd name="connsiteX70" fmla="*/ 356095 w 575369"/>
              <a:gd name="connsiteY70" fmla="*/ 719138 h 762000"/>
              <a:gd name="connsiteX71" fmla="*/ 298945 w 575369"/>
              <a:gd name="connsiteY71" fmla="*/ 728663 h 762000"/>
              <a:gd name="connsiteX72" fmla="*/ 265608 w 575369"/>
              <a:gd name="connsiteY72" fmla="*/ 723900 h 762000"/>
              <a:gd name="connsiteX73" fmla="*/ 146545 w 575369"/>
              <a:gd name="connsiteY73" fmla="*/ 733425 h 762000"/>
              <a:gd name="connsiteX74" fmla="*/ 98920 w 575369"/>
              <a:gd name="connsiteY74" fmla="*/ 742950 h 762000"/>
              <a:gd name="connsiteX75" fmla="*/ 22720 w 575369"/>
              <a:gd name="connsiteY75" fmla="*/ 762000 h 762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Lst>
            <a:rect l="l" t="t" r="r" b="b"/>
            <a:pathLst>
              <a:path w="575369" h="762000">
                <a:moveTo>
                  <a:pt x="22720" y="762000"/>
                </a:moveTo>
                <a:lnTo>
                  <a:pt x="22720" y="762000"/>
                </a:lnTo>
                <a:cubicBezTo>
                  <a:pt x="29070" y="747713"/>
                  <a:pt x="34778" y="733122"/>
                  <a:pt x="41770" y="719138"/>
                </a:cubicBezTo>
                <a:cubicBezTo>
                  <a:pt x="44330" y="714018"/>
                  <a:pt x="48970" y="710081"/>
                  <a:pt x="51295" y="704850"/>
                </a:cubicBezTo>
                <a:cubicBezTo>
                  <a:pt x="55373" y="695675"/>
                  <a:pt x="57645" y="685800"/>
                  <a:pt x="60820" y="676275"/>
                </a:cubicBezTo>
                <a:lnTo>
                  <a:pt x="65583" y="661988"/>
                </a:lnTo>
                <a:cubicBezTo>
                  <a:pt x="67170" y="650875"/>
                  <a:pt x="68638" y="639745"/>
                  <a:pt x="70345" y="628650"/>
                </a:cubicBezTo>
                <a:cubicBezTo>
                  <a:pt x="71813" y="619106"/>
                  <a:pt x="75108" y="609731"/>
                  <a:pt x="75108" y="600075"/>
                </a:cubicBezTo>
                <a:cubicBezTo>
                  <a:pt x="75108" y="569871"/>
                  <a:pt x="75520" y="539345"/>
                  <a:pt x="70345" y="509588"/>
                </a:cubicBezTo>
                <a:cubicBezTo>
                  <a:pt x="68985" y="501768"/>
                  <a:pt x="60820" y="496888"/>
                  <a:pt x="56058" y="490538"/>
                </a:cubicBezTo>
                <a:cubicBezTo>
                  <a:pt x="48860" y="461748"/>
                  <a:pt x="53365" y="477698"/>
                  <a:pt x="41770" y="442913"/>
                </a:cubicBezTo>
                <a:cubicBezTo>
                  <a:pt x="39960" y="437483"/>
                  <a:pt x="31880" y="437052"/>
                  <a:pt x="27483" y="433388"/>
                </a:cubicBezTo>
                <a:cubicBezTo>
                  <a:pt x="22309" y="429076"/>
                  <a:pt x="17958" y="423863"/>
                  <a:pt x="13195" y="419100"/>
                </a:cubicBezTo>
                <a:cubicBezTo>
                  <a:pt x="-4569" y="365807"/>
                  <a:pt x="-2574" y="383326"/>
                  <a:pt x="8433" y="295275"/>
                </a:cubicBezTo>
                <a:cubicBezTo>
                  <a:pt x="9314" y="288230"/>
                  <a:pt x="15161" y="282751"/>
                  <a:pt x="17958" y="276225"/>
                </a:cubicBezTo>
                <a:cubicBezTo>
                  <a:pt x="24488" y="260988"/>
                  <a:pt x="23012" y="256008"/>
                  <a:pt x="27483" y="238125"/>
                </a:cubicBezTo>
                <a:cubicBezTo>
                  <a:pt x="28701" y="233255"/>
                  <a:pt x="30866" y="228665"/>
                  <a:pt x="32245" y="223838"/>
                </a:cubicBezTo>
                <a:cubicBezTo>
                  <a:pt x="34043" y="217544"/>
                  <a:pt x="35588" y="211178"/>
                  <a:pt x="37008" y="204788"/>
                </a:cubicBezTo>
                <a:cubicBezTo>
                  <a:pt x="45984" y="164396"/>
                  <a:pt x="36426" y="197006"/>
                  <a:pt x="51295" y="152400"/>
                </a:cubicBezTo>
                <a:cubicBezTo>
                  <a:pt x="52883" y="147638"/>
                  <a:pt x="51881" y="140898"/>
                  <a:pt x="56058" y="138113"/>
                </a:cubicBezTo>
                <a:lnTo>
                  <a:pt x="70345" y="128588"/>
                </a:lnTo>
                <a:cubicBezTo>
                  <a:pt x="78131" y="131183"/>
                  <a:pt x="94060" y="135099"/>
                  <a:pt x="98920" y="142875"/>
                </a:cubicBezTo>
                <a:cubicBezTo>
                  <a:pt x="104241" y="151389"/>
                  <a:pt x="108445" y="171450"/>
                  <a:pt x="108445" y="171450"/>
                </a:cubicBezTo>
                <a:cubicBezTo>
                  <a:pt x="117979" y="161917"/>
                  <a:pt x="130909" y="150335"/>
                  <a:pt x="137020" y="138113"/>
                </a:cubicBezTo>
                <a:cubicBezTo>
                  <a:pt x="141510" y="129133"/>
                  <a:pt x="146545" y="109538"/>
                  <a:pt x="146545" y="109538"/>
                </a:cubicBezTo>
                <a:cubicBezTo>
                  <a:pt x="148133" y="96838"/>
                  <a:pt x="151308" y="84237"/>
                  <a:pt x="151308" y="71438"/>
                </a:cubicBezTo>
                <a:cubicBezTo>
                  <a:pt x="151308" y="45748"/>
                  <a:pt x="136942" y="57306"/>
                  <a:pt x="151308" y="28575"/>
                </a:cubicBezTo>
                <a:cubicBezTo>
                  <a:pt x="154320" y="22551"/>
                  <a:pt x="160421" y="18600"/>
                  <a:pt x="165595" y="14288"/>
                </a:cubicBezTo>
                <a:cubicBezTo>
                  <a:pt x="177904" y="4031"/>
                  <a:pt x="179852" y="4773"/>
                  <a:pt x="194170" y="0"/>
                </a:cubicBezTo>
                <a:lnTo>
                  <a:pt x="222745" y="9525"/>
                </a:lnTo>
                <a:cubicBezTo>
                  <a:pt x="238775" y="14868"/>
                  <a:pt x="241683" y="16495"/>
                  <a:pt x="260845" y="19050"/>
                </a:cubicBezTo>
                <a:cubicBezTo>
                  <a:pt x="276659" y="21159"/>
                  <a:pt x="292595" y="22225"/>
                  <a:pt x="308470" y="23813"/>
                </a:cubicBezTo>
                <a:lnTo>
                  <a:pt x="337045" y="33338"/>
                </a:lnTo>
                <a:lnTo>
                  <a:pt x="351333" y="38100"/>
                </a:lnTo>
                <a:cubicBezTo>
                  <a:pt x="356095" y="41275"/>
                  <a:pt x="360501" y="45065"/>
                  <a:pt x="365620" y="47625"/>
                </a:cubicBezTo>
                <a:cubicBezTo>
                  <a:pt x="370110" y="49870"/>
                  <a:pt x="377663" y="47898"/>
                  <a:pt x="379908" y="52388"/>
                </a:cubicBezTo>
                <a:cubicBezTo>
                  <a:pt x="382153" y="56878"/>
                  <a:pt x="376733" y="61913"/>
                  <a:pt x="375145" y="66675"/>
                </a:cubicBezTo>
                <a:cubicBezTo>
                  <a:pt x="380817" y="129065"/>
                  <a:pt x="374363" y="102427"/>
                  <a:pt x="389433" y="147638"/>
                </a:cubicBezTo>
                <a:lnTo>
                  <a:pt x="394195" y="161925"/>
                </a:lnTo>
                <a:lnTo>
                  <a:pt x="398958" y="176213"/>
                </a:lnTo>
                <a:cubicBezTo>
                  <a:pt x="397370" y="190500"/>
                  <a:pt x="396381" y="204867"/>
                  <a:pt x="394195" y="219075"/>
                </a:cubicBezTo>
                <a:cubicBezTo>
                  <a:pt x="392138" y="232446"/>
                  <a:pt x="383619" y="255568"/>
                  <a:pt x="379908" y="266700"/>
                </a:cubicBezTo>
                <a:lnTo>
                  <a:pt x="375145" y="280988"/>
                </a:lnTo>
                <a:cubicBezTo>
                  <a:pt x="373558" y="285750"/>
                  <a:pt x="373167" y="291098"/>
                  <a:pt x="370383" y="295275"/>
                </a:cubicBezTo>
                <a:lnTo>
                  <a:pt x="360858" y="309563"/>
                </a:lnTo>
                <a:cubicBezTo>
                  <a:pt x="362445" y="317500"/>
                  <a:pt x="359299" y="328318"/>
                  <a:pt x="365620" y="333375"/>
                </a:cubicBezTo>
                <a:cubicBezTo>
                  <a:pt x="372610" y="338967"/>
                  <a:pt x="394627" y="321975"/>
                  <a:pt x="398958" y="319088"/>
                </a:cubicBezTo>
                <a:lnTo>
                  <a:pt x="427533" y="276225"/>
                </a:lnTo>
                <a:cubicBezTo>
                  <a:pt x="430708" y="271463"/>
                  <a:pt x="431628" y="263748"/>
                  <a:pt x="437058" y="261938"/>
                </a:cubicBezTo>
                <a:lnTo>
                  <a:pt x="451345" y="257175"/>
                </a:lnTo>
                <a:cubicBezTo>
                  <a:pt x="468808" y="258763"/>
                  <a:pt x="487098" y="256393"/>
                  <a:pt x="503733" y="261938"/>
                </a:cubicBezTo>
                <a:cubicBezTo>
                  <a:pt x="508495" y="263525"/>
                  <a:pt x="507406" y="271325"/>
                  <a:pt x="508495" y="276225"/>
                </a:cubicBezTo>
                <a:cubicBezTo>
                  <a:pt x="510590" y="285651"/>
                  <a:pt x="509544" y="295886"/>
                  <a:pt x="513258" y="304800"/>
                </a:cubicBezTo>
                <a:cubicBezTo>
                  <a:pt x="517661" y="315367"/>
                  <a:pt x="532308" y="333375"/>
                  <a:pt x="532308" y="333375"/>
                </a:cubicBezTo>
                <a:cubicBezTo>
                  <a:pt x="535483" y="342900"/>
                  <a:pt x="539398" y="352209"/>
                  <a:pt x="541833" y="361950"/>
                </a:cubicBezTo>
                <a:cubicBezTo>
                  <a:pt x="543420" y="368300"/>
                  <a:pt x="544714" y="374731"/>
                  <a:pt x="546595" y="381000"/>
                </a:cubicBezTo>
                <a:cubicBezTo>
                  <a:pt x="549480" y="390617"/>
                  <a:pt x="546595" y="406400"/>
                  <a:pt x="556120" y="409575"/>
                </a:cubicBezTo>
                <a:lnTo>
                  <a:pt x="570408" y="414338"/>
                </a:lnTo>
                <a:cubicBezTo>
                  <a:pt x="577492" y="435591"/>
                  <a:pt x="576538" y="424853"/>
                  <a:pt x="570408" y="452438"/>
                </a:cubicBezTo>
                <a:cubicBezTo>
                  <a:pt x="568988" y="458828"/>
                  <a:pt x="569955" y="466562"/>
                  <a:pt x="565645" y="471488"/>
                </a:cubicBezTo>
                <a:cubicBezTo>
                  <a:pt x="558107" y="480103"/>
                  <a:pt x="537070" y="490538"/>
                  <a:pt x="537070" y="490538"/>
                </a:cubicBezTo>
                <a:cubicBezTo>
                  <a:pt x="522183" y="550092"/>
                  <a:pt x="541210" y="476049"/>
                  <a:pt x="527545" y="523875"/>
                </a:cubicBezTo>
                <a:cubicBezTo>
                  <a:pt x="525747" y="530169"/>
                  <a:pt x="526030" y="537242"/>
                  <a:pt x="522783" y="542925"/>
                </a:cubicBezTo>
                <a:cubicBezTo>
                  <a:pt x="519441" y="548773"/>
                  <a:pt x="513258" y="552450"/>
                  <a:pt x="508495" y="557213"/>
                </a:cubicBezTo>
                <a:cubicBezTo>
                  <a:pt x="500584" y="580946"/>
                  <a:pt x="497574" y="586037"/>
                  <a:pt x="494208" y="609600"/>
                </a:cubicBezTo>
                <a:cubicBezTo>
                  <a:pt x="486852" y="661093"/>
                  <a:pt x="498200" y="639331"/>
                  <a:pt x="479920" y="666750"/>
                </a:cubicBezTo>
                <a:cubicBezTo>
                  <a:pt x="478333" y="671513"/>
                  <a:pt x="479243" y="678120"/>
                  <a:pt x="475158" y="681038"/>
                </a:cubicBezTo>
                <a:cubicBezTo>
                  <a:pt x="475152" y="681042"/>
                  <a:pt x="439442" y="692943"/>
                  <a:pt x="432295" y="695325"/>
                </a:cubicBezTo>
                <a:lnTo>
                  <a:pt x="389433" y="709613"/>
                </a:lnTo>
                <a:cubicBezTo>
                  <a:pt x="383224" y="711683"/>
                  <a:pt x="376677" y="712577"/>
                  <a:pt x="370383" y="714375"/>
                </a:cubicBezTo>
                <a:cubicBezTo>
                  <a:pt x="365556" y="715754"/>
                  <a:pt x="360965" y="717920"/>
                  <a:pt x="356095" y="719138"/>
                </a:cubicBezTo>
                <a:cubicBezTo>
                  <a:pt x="337532" y="723779"/>
                  <a:pt x="317751" y="725976"/>
                  <a:pt x="298945" y="728663"/>
                </a:cubicBezTo>
                <a:cubicBezTo>
                  <a:pt x="287833" y="727075"/>
                  <a:pt x="276833" y="723900"/>
                  <a:pt x="265608" y="723900"/>
                </a:cubicBezTo>
                <a:cubicBezTo>
                  <a:pt x="229153" y="723900"/>
                  <a:pt x="184493" y="726729"/>
                  <a:pt x="146545" y="733425"/>
                </a:cubicBezTo>
                <a:cubicBezTo>
                  <a:pt x="130602" y="736238"/>
                  <a:pt x="115109" y="742950"/>
                  <a:pt x="98920" y="742950"/>
                </a:cubicBezTo>
                <a:lnTo>
                  <a:pt x="22720" y="76200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9</xdr:col>
      <xdr:colOff>282057</xdr:colOff>
      <xdr:row>120</xdr:row>
      <xdr:rowOff>17556</xdr:rowOff>
    </xdr:from>
    <xdr:to>
      <xdr:col>10</xdr:col>
      <xdr:colOff>258525</xdr:colOff>
      <xdr:row>126</xdr:row>
      <xdr:rowOff>35059</xdr:rowOff>
    </xdr:to>
    <xdr:sp macro="" textlink="">
      <xdr:nvSpPr>
        <xdr:cNvPr id="40" name="Illinois"/>
        <xdr:cNvSpPr/>
      </xdr:nvSpPr>
      <xdr:spPr>
        <a:xfrm>
          <a:off x="5273157" y="15016256"/>
          <a:ext cx="586068" cy="1008103"/>
        </a:xfrm>
        <a:custGeom>
          <a:avLst/>
          <a:gdLst>
            <a:gd name="connsiteX0" fmla="*/ 109538 w 590550"/>
            <a:gd name="connsiteY0" fmla="*/ 80963 h 1038359"/>
            <a:gd name="connsiteX1" fmla="*/ 109538 w 590550"/>
            <a:gd name="connsiteY1" fmla="*/ 80963 h 1038359"/>
            <a:gd name="connsiteX2" fmla="*/ 123825 w 590550"/>
            <a:gd name="connsiteY2" fmla="*/ 119063 h 1038359"/>
            <a:gd name="connsiteX3" fmla="*/ 138113 w 590550"/>
            <a:gd name="connsiteY3" fmla="*/ 133350 h 1038359"/>
            <a:gd name="connsiteX4" fmla="*/ 142875 w 590550"/>
            <a:gd name="connsiteY4" fmla="*/ 147638 h 1038359"/>
            <a:gd name="connsiteX5" fmla="*/ 152400 w 590550"/>
            <a:gd name="connsiteY5" fmla="*/ 166688 h 1038359"/>
            <a:gd name="connsiteX6" fmla="*/ 161925 w 590550"/>
            <a:gd name="connsiteY6" fmla="*/ 195263 h 1038359"/>
            <a:gd name="connsiteX7" fmla="*/ 147638 w 590550"/>
            <a:gd name="connsiteY7" fmla="*/ 238125 h 1038359"/>
            <a:gd name="connsiteX8" fmla="*/ 133350 w 590550"/>
            <a:gd name="connsiteY8" fmla="*/ 242888 h 1038359"/>
            <a:gd name="connsiteX9" fmla="*/ 123825 w 590550"/>
            <a:gd name="connsiteY9" fmla="*/ 257175 h 1038359"/>
            <a:gd name="connsiteX10" fmla="*/ 80963 w 590550"/>
            <a:gd name="connsiteY10" fmla="*/ 276225 h 1038359"/>
            <a:gd name="connsiteX11" fmla="*/ 66675 w 590550"/>
            <a:gd name="connsiteY11" fmla="*/ 280988 h 1038359"/>
            <a:gd name="connsiteX12" fmla="*/ 61913 w 590550"/>
            <a:gd name="connsiteY12" fmla="*/ 295275 h 1038359"/>
            <a:gd name="connsiteX13" fmla="*/ 47625 w 590550"/>
            <a:gd name="connsiteY13" fmla="*/ 304800 h 1038359"/>
            <a:gd name="connsiteX14" fmla="*/ 38100 w 590550"/>
            <a:gd name="connsiteY14" fmla="*/ 319088 h 1038359"/>
            <a:gd name="connsiteX15" fmla="*/ 28575 w 590550"/>
            <a:gd name="connsiteY15" fmla="*/ 366713 h 1038359"/>
            <a:gd name="connsiteX16" fmla="*/ 23813 w 590550"/>
            <a:gd name="connsiteY16" fmla="*/ 381000 h 1038359"/>
            <a:gd name="connsiteX17" fmla="*/ 14288 w 590550"/>
            <a:gd name="connsiteY17" fmla="*/ 428625 h 1038359"/>
            <a:gd name="connsiteX18" fmla="*/ 9525 w 590550"/>
            <a:gd name="connsiteY18" fmla="*/ 457200 h 1038359"/>
            <a:gd name="connsiteX19" fmla="*/ 0 w 590550"/>
            <a:gd name="connsiteY19" fmla="*/ 485775 h 1038359"/>
            <a:gd name="connsiteX20" fmla="*/ 19050 w 590550"/>
            <a:gd name="connsiteY20" fmla="*/ 552450 h 1038359"/>
            <a:gd name="connsiteX21" fmla="*/ 23813 w 590550"/>
            <a:gd name="connsiteY21" fmla="*/ 566738 h 1038359"/>
            <a:gd name="connsiteX22" fmla="*/ 42863 w 590550"/>
            <a:gd name="connsiteY22" fmla="*/ 600075 h 1038359"/>
            <a:gd name="connsiteX23" fmla="*/ 52388 w 590550"/>
            <a:gd name="connsiteY23" fmla="*/ 628650 h 1038359"/>
            <a:gd name="connsiteX24" fmla="*/ 57150 w 590550"/>
            <a:gd name="connsiteY24" fmla="*/ 642938 h 1038359"/>
            <a:gd name="connsiteX25" fmla="*/ 104775 w 590550"/>
            <a:gd name="connsiteY25" fmla="*/ 657225 h 1038359"/>
            <a:gd name="connsiteX26" fmla="*/ 119063 w 590550"/>
            <a:gd name="connsiteY26" fmla="*/ 661988 h 1038359"/>
            <a:gd name="connsiteX27" fmla="*/ 123825 w 590550"/>
            <a:gd name="connsiteY27" fmla="*/ 676275 h 1038359"/>
            <a:gd name="connsiteX28" fmla="*/ 128588 w 590550"/>
            <a:gd name="connsiteY28" fmla="*/ 723900 h 1038359"/>
            <a:gd name="connsiteX29" fmla="*/ 142875 w 590550"/>
            <a:gd name="connsiteY29" fmla="*/ 733425 h 1038359"/>
            <a:gd name="connsiteX30" fmla="*/ 161925 w 590550"/>
            <a:gd name="connsiteY30" fmla="*/ 728663 h 1038359"/>
            <a:gd name="connsiteX31" fmla="*/ 190500 w 590550"/>
            <a:gd name="connsiteY31" fmla="*/ 719138 h 1038359"/>
            <a:gd name="connsiteX32" fmla="*/ 200025 w 590550"/>
            <a:gd name="connsiteY32" fmla="*/ 795338 h 1038359"/>
            <a:gd name="connsiteX33" fmla="*/ 204788 w 590550"/>
            <a:gd name="connsiteY33" fmla="*/ 819150 h 1038359"/>
            <a:gd name="connsiteX34" fmla="*/ 209550 w 590550"/>
            <a:gd name="connsiteY34" fmla="*/ 847725 h 1038359"/>
            <a:gd name="connsiteX35" fmla="*/ 219075 w 590550"/>
            <a:gd name="connsiteY35" fmla="*/ 885825 h 1038359"/>
            <a:gd name="connsiteX36" fmla="*/ 261938 w 590550"/>
            <a:gd name="connsiteY36" fmla="*/ 900113 h 1038359"/>
            <a:gd name="connsiteX37" fmla="*/ 276225 w 590550"/>
            <a:gd name="connsiteY37" fmla="*/ 904875 h 1038359"/>
            <a:gd name="connsiteX38" fmla="*/ 300038 w 590550"/>
            <a:gd name="connsiteY38" fmla="*/ 928688 h 1038359"/>
            <a:gd name="connsiteX39" fmla="*/ 319088 w 590550"/>
            <a:gd name="connsiteY39" fmla="*/ 971550 h 1038359"/>
            <a:gd name="connsiteX40" fmla="*/ 333375 w 590550"/>
            <a:gd name="connsiteY40" fmla="*/ 976313 h 1038359"/>
            <a:gd name="connsiteX41" fmla="*/ 352425 w 590550"/>
            <a:gd name="connsiteY41" fmla="*/ 990600 h 1038359"/>
            <a:gd name="connsiteX42" fmla="*/ 376238 w 590550"/>
            <a:gd name="connsiteY42" fmla="*/ 1014413 h 1038359"/>
            <a:gd name="connsiteX43" fmla="*/ 395288 w 590550"/>
            <a:gd name="connsiteY43" fmla="*/ 1038225 h 1038359"/>
            <a:gd name="connsiteX44" fmla="*/ 414338 w 590550"/>
            <a:gd name="connsiteY44" fmla="*/ 1033463 h 1038359"/>
            <a:gd name="connsiteX45" fmla="*/ 423863 w 590550"/>
            <a:gd name="connsiteY45" fmla="*/ 1019175 h 1038359"/>
            <a:gd name="connsiteX46" fmla="*/ 438150 w 590550"/>
            <a:gd name="connsiteY46" fmla="*/ 1014413 h 1038359"/>
            <a:gd name="connsiteX47" fmla="*/ 481013 w 590550"/>
            <a:gd name="connsiteY47" fmla="*/ 1004888 h 1038359"/>
            <a:gd name="connsiteX48" fmla="*/ 500063 w 590550"/>
            <a:gd name="connsiteY48" fmla="*/ 976313 h 1038359"/>
            <a:gd name="connsiteX49" fmla="*/ 509588 w 590550"/>
            <a:gd name="connsiteY49" fmla="*/ 962025 h 1038359"/>
            <a:gd name="connsiteX50" fmla="*/ 519113 w 590550"/>
            <a:gd name="connsiteY50" fmla="*/ 928688 h 1038359"/>
            <a:gd name="connsiteX51" fmla="*/ 542925 w 590550"/>
            <a:gd name="connsiteY51" fmla="*/ 900113 h 1038359"/>
            <a:gd name="connsiteX52" fmla="*/ 552450 w 590550"/>
            <a:gd name="connsiteY52" fmla="*/ 885825 h 1038359"/>
            <a:gd name="connsiteX53" fmla="*/ 557213 w 590550"/>
            <a:gd name="connsiteY53" fmla="*/ 866775 h 1038359"/>
            <a:gd name="connsiteX54" fmla="*/ 561975 w 590550"/>
            <a:gd name="connsiteY54" fmla="*/ 742950 h 1038359"/>
            <a:gd name="connsiteX55" fmla="*/ 566738 w 590550"/>
            <a:gd name="connsiteY55" fmla="*/ 728663 h 1038359"/>
            <a:gd name="connsiteX56" fmla="*/ 576263 w 590550"/>
            <a:gd name="connsiteY56" fmla="*/ 714375 h 1038359"/>
            <a:gd name="connsiteX57" fmla="*/ 585788 w 590550"/>
            <a:gd name="connsiteY57" fmla="*/ 685800 h 1038359"/>
            <a:gd name="connsiteX58" fmla="*/ 590550 w 590550"/>
            <a:gd name="connsiteY58" fmla="*/ 671513 h 1038359"/>
            <a:gd name="connsiteX59" fmla="*/ 585788 w 590550"/>
            <a:gd name="connsiteY59" fmla="*/ 623888 h 1038359"/>
            <a:gd name="connsiteX60" fmla="*/ 566738 w 590550"/>
            <a:gd name="connsiteY60" fmla="*/ 595313 h 1038359"/>
            <a:gd name="connsiteX61" fmla="*/ 561975 w 590550"/>
            <a:gd name="connsiteY61" fmla="*/ 581025 h 1038359"/>
            <a:gd name="connsiteX62" fmla="*/ 576263 w 590550"/>
            <a:gd name="connsiteY62" fmla="*/ 557213 h 1038359"/>
            <a:gd name="connsiteX63" fmla="*/ 523875 w 590550"/>
            <a:gd name="connsiteY63" fmla="*/ 128588 h 1038359"/>
            <a:gd name="connsiteX64" fmla="*/ 490538 w 590550"/>
            <a:gd name="connsiteY64" fmla="*/ 95250 h 1038359"/>
            <a:gd name="connsiteX65" fmla="*/ 485775 w 590550"/>
            <a:gd name="connsiteY65" fmla="*/ 80963 h 1038359"/>
            <a:gd name="connsiteX66" fmla="*/ 476250 w 590550"/>
            <a:gd name="connsiteY66" fmla="*/ 66675 h 1038359"/>
            <a:gd name="connsiteX67" fmla="*/ 457200 w 590550"/>
            <a:gd name="connsiteY67" fmla="*/ 9525 h 1038359"/>
            <a:gd name="connsiteX68" fmla="*/ 447675 w 590550"/>
            <a:gd name="connsiteY68" fmla="*/ 0 h 1038359"/>
            <a:gd name="connsiteX69" fmla="*/ 109538 w 590550"/>
            <a:gd name="connsiteY69" fmla="*/ 80963 h 10383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Lst>
          <a:rect l="l" t="t" r="r" b="b"/>
          <a:pathLst>
            <a:path w="590550" h="1038359">
              <a:moveTo>
                <a:pt x="109538" y="80963"/>
              </a:moveTo>
              <a:lnTo>
                <a:pt x="109538" y="80963"/>
              </a:lnTo>
              <a:cubicBezTo>
                <a:pt x="114300" y="93663"/>
                <a:pt x="117330" y="107156"/>
                <a:pt x="123825" y="119063"/>
              </a:cubicBezTo>
              <a:cubicBezTo>
                <a:pt x="127050" y="124976"/>
                <a:pt x="134377" y="127746"/>
                <a:pt x="138113" y="133350"/>
              </a:cubicBezTo>
              <a:cubicBezTo>
                <a:pt x="140898" y="137527"/>
                <a:pt x="140898" y="143024"/>
                <a:pt x="142875" y="147638"/>
              </a:cubicBezTo>
              <a:cubicBezTo>
                <a:pt x="145672" y="154164"/>
                <a:pt x="149763" y="160096"/>
                <a:pt x="152400" y="166688"/>
              </a:cubicBezTo>
              <a:cubicBezTo>
                <a:pt x="156129" y="176010"/>
                <a:pt x="161925" y="195263"/>
                <a:pt x="161925" y="195263"/>
              </a:cubicBezTo>
              <a:cubicBezTo>
                <a:pt x="159601" y="209207"/>
                <a:pt x="160517" y="227822"/>
                <a:pt x="147638" y="238125"/>
              </a:cubicBezTo>
              <a:cubicBezTo>
                <a:pt x="143718" y="241261"/>
                <a:pt x="138113" y="241300"/>
                <a:pt x="133350" y="242888"/>
              </a:cubicBezTo>
              <a:cubicBezTo>
                <a:pt x="130175" y="247650"/>
                <a:pt x="127872" y="253128"/>
                <a:pt x="123825" y="257175"/>
              </a:cubicBezTo>
              <a:cubicBezTo>
                <a:pt x="112504" y="268496"/>
                <a:pt x="95112" y="271509"/>
                <a:pt x="80963" y="276225"/>
              </a:cubicBezTo>
              <a:lnTo>
                <a:pt x="66675" y="280988"/>
              </a:lnTo>
              <a:cubicBezTo>
                <a:pt x="65088" y="285750"/>
                <a:pt x="65049" y="291355"/>
                <a:pt x="61913" y="295275"/>
              </a:cubicBezTo>
              <a:cubicBezTo>
                <a:pt x="58337" y="299745"/>
                <a:pt x="51672" y="300753"/>
                <a:pt x="47625" y="304800"/>
              </a:cubicBezTo>
              <a:cubicBezTo>
                <a:pt x="43578" y="308847"/>
                <a:pt x="41275" y="314325"/>
                <a:pt x="38100" y="319088"/>
              </a:cubicBezTo>
              <a:cubicBezTo>
                <a:pt x="34356" y="341552"/>
                <a:pt x="34261" y="346814"/>
                <a:pt x="28575" y="366713"/>
              </a:cubicBezTo>
              <a:cubicBezTo>
                <a:pt x="27196" y="371540"/>
                <a:pt x="24942" y="376109"/>
                <a:pt x="23813" y="381000"/>
              </a:cubicBezTo>
              <a:cubicBezTo>
                <a:pt x="20173" y="396775"/>
                <a:pt x="17463" y="412750"/>
                <a:pt x="14288" y="428625"/>
              </a:cubicBezTo>
              <a:cubicBezTo>
                <a:pt x="12394" y="438094"/>
                <a:pt x="11867" y="447832"/>
                <a:pt x="9525" y="457200"/>
              </a:cubicBezTo>
              <a:cubicBezTo>
                <a:pt x="7090" y="466940"/>
                <a:pt x="0" y="485775"/>
                <a:pt x="0" y="485775"/>
              </a:cubicBezTo>
              <a:cubicBezTo>
                <a:pt x="11959" y="533610"/>
                <a:pt x="5386" y="511460"/>
                <a:pt x="19050" y="552450"/>
              </a:cubicBezTo>
              <a:cubicBezTo>
                <a:pt x="20638" y="557213"/>
                <a:pt x="21028" y="562561"/>
                <a:pt x="23813" y="566738"/>
              </a:cubicBezTo>
              <a:cubicBezTo>
                <a:pt x="32405" y="579626"/>
                <a:pt x="36820" y="584968"/>
                <a:pt x="42863" y="600075"/>
              </a:cubicBezTo>
              <a:cubicBezTo>
                <a:pt x="46592" y="609397"/>
                <a:pt x="49213" y="619125"/>
                <a:pt x="52388" y="628650"/>
              </a:cubicBezTo>
              <a:cubicBezTo>
                <a:pt x="53975" y="633413"/>
                <a:pt x="52973" y="640153"/>
                <a:pt x="57150" y="642938"/>
              </a:cubicBezTo>
              <a:cubicBezTo>
                <a:pt x="80778" y="658689"/>
                <a:pt x="65772" y="651654"/>
                <a:pt x="104775" y="657225"/>
              </a:cubicBezTo>
              <a:cubicBezTo>
                <a:pt x="109538" y="658813"/>
                <a:pt x="115513" y="658438"/>
                <a:pt x="119063" y="661988"/>
              </a:cubicBezTo>
              <a:cubicBezTo>
                <a:pt x="122613" y="665538"/>
                <a:pt x="123062" y="671313"/>
                <a:pt x="123825" y="676275"/>
              </a:cubicBezTo>
              <a:cubicBezTo>
                <a:pt x="126251" y="692044"/>
                <a:pt x="123543" y="708765"/>
                <a:pt x="128588" y="723900"/>
              </a:cubicBezTo>
              <a:cubicBezTo>
                <a:pt x="130398" y="729330"/>
                <a:pt x="138113" y="730250"/>
                <a:pt x="142875" y="733425"/>
              </a:cubicBezTo>
              <a:cubicBezTo>
                <a:pt x="149225" y="731838"/>
                <a:pt x="155656" y="730544"/>
                <a:pt x="161925" y="728663"/>
              </a:cubicBezTo>
              <a:cubicBezTo>
                <a:pt x="171542" y="725778"/>
                <a:pt x="190500" y="719138"/>
                <a:pt x="190500" y="719138"/>
              </a:cubicBezTo>
              <a:cubicBezTo>
                <a:pt x="202642" y="755558"/>
                <a:pt x="191446" y="718124"/>
                <a:pt x="200025" y="795338"/>
              </a:cubicBezTo>
              <a:cubicBezTo>
                <a:pt x="200919" y="803383"/>
                <a:pt x="203340" y="811186"/>
                <a:pt x="204788" y="819150"/>
              </a:cubicBezTo>
              <a:cubicBezTo>
                <a:pt x="206515" y="828651"/>
                <a:pt x="207527" y="838283"/>
                <a:pt x="209550" y="847725"/>
              </a:cubicBezTo>
              <a:cubicBezTo>
                <a:pt x="212293" y="860525"/>
                <a:pt x="206656" y="881685"/>
                <a:pt x="219075" y="885825"/>
              </a:cubicBezTo>
              <a:lnTo>
                <a:pt x="261938" y="900113"/>
              </a:lnTo>
              <a:lnTo>
                <a:pt x="276225" y="904875"/>
              </a:lnTo>
              <a:cubicBezTo>
                <a:pt x="289260" y="913565"/>
                <a:pt x="293353" y="913647"/>
                <a:pt x="300038" y="928688"/>
              </a:cubicBezTo>
              <a:cubicBezTo>
                <a:pt x="304454" y="938625"/>
                <a:pt x="307938" y="962629"/>
                <a:pt x="319088" y="971550"/>
              </a:cubicBezTo>
              <a:cubicBezTo>
                <a:pt x="323008" y="974686"/>
                <a:pt x="328613" y="974725"/>
                <a:pt x="333375" y="976313"/>
              </a:cubicBezTo>
              <a:cubicBezTo>
                <a:pt x="339725" y="981075"/>
                <a:pt x="346812" y="984987"/>
                <a:pt x="352425" y="990600"/>
              </a:cubicBezTo>
              <a:cubicBezTo>
                <a:pt x="384176" y="1022351"/>
                <a:pt x="338137" y="989013"/>
                <a:pt x="376238" y="1014413"/>
              </a:cubicBezTo>
              <a:cubicBezTo>
                <a:pt x="379842" y="1025224"/>
                <a:pt x="380208" y="1036071"/>
                <a:pt x="395288" y="1038225"/>
              </a:cubicBezTo>
              <a:cubicBezTo>
                <a:pt x="401768" y="1039151"/>
                <a:pt x="407988" y="1035050"/>
                <a:pt x="414338" y="1033463"/>
              </a:cubicBezTo>
              <a:cubicBezTo>
                <a:pt x="417513" y="1028700"/>
                <a:pt x="419393" y="1022751"/>
                <a:pt x="423863" y="1019175"/>
              </a:cubicBezTo>
              <a:cubicBezTo>
                <a:pt x="427783" y="1016039"/>
                <a:pt x="433250" y="1015502"/>
                <a:pt x="438150" y="1014413"/>
              </a:cubicBezTo>
              <a:cubicBezTo>
                <a:pt x="488443" y="1003237"/>
                <a:pt x="448847" y="1015608"/>
                <a:pt x="481013" y="1004888"/>
              </a:cubicBezTo>
              <a:lnTo>
                <a:pt x="500063" y="976313"/>
              </a:lnTo>
              <a:lnTo>
                <a:pt x="509588" y="962025"/>
              </a:lnTo>
              <a:cubicBezTo>
                <a:pt x="511115" y="955915"/>
                <a:pt x="515694" y="935525"/>
                <a:pt x="519113" y="928688"/>
              </a:cubicBezTo>
              <a:cubicBezTo>
                <a:pt x="527983" y="910948"/>
                <a:pt x="529756" y="915916"/>
                <a:pt x="542925" y="900113"/>
              </a:cubicBezTo>
              <a:cubicBezTo>
                <a:pt x="546589" y="895716"/>
                <a:pt x="549275" y="890588"/>
                <a:pt x="552450" y="885825"/>
              </a:cubicBezTo>
              <a:cubicBezTo>
                <a:pt x="554038" y="879475"/>
                <a:pt x="556778" y="873306"/>
                <a:pt x="557213" y="866775"/>
              </a:cubicBezTo>
              <a:cubicBezTo>
                <a:pt x="559961" y="825561"/>
                <a:pt x="559133" y="784158"/>
                <a:pt x="561975" y="742950"/>
              </a:cubicBezTo>
              <a:cubicBezTo>
                <a:pt x="562320" y="737942"/>
                <a:pt x="564493" y="733153"/>
                <a:pt x="566738" y="728663"/>
              </a:cubicBezTo>
              <a:cubicBezTo>
                <a:pt x="569298" y="723543"/>
                <a:pt x="573088" y="719138"/>
                <a:pt x="576263" y="714375"/>
              </a:cubicBezTo>
              <a:lnTo>
                <a:pt x="585788" y="685800"/>
              </a:lnTo>
              <a:lnTo>
                <a:pt x="590550" y="671513"/>
              </a:lnTo>
              <a:cubicBezTo>
                <a:pt x="588963" y="655638"/>
                <a:pt x="590547" y="639116"/>
                <a:pt x="585788" y="623888"/>
              </a:cubicBezTo>
              <a:cubicBezTo>
                <a:pt x="582374" y="612961"/>
                <a:pt x="573088" y="604838"/>
                <a:pt x="566738" y="595313"/>
              </a:cubicBezTo>
              <a:cubicBezTo>
                <a:pt x="563953" y="591136"/>
                <a:pt x="563563" y="585788"/>
                <a:pt x="561975" y="581025"/>
              </a:cubicBezTo>
              <a:cubicBezTo>
                <a:pt x="568158" y="562478"/>
                <a:pt x="563188" y="570288"/>
                <a:pt x="576263" y="557213"/>
              </a:cubicBezTo>
              <a:lnTo>
                <a:pt x="523875" y="128588"/>
              </a:lnTo>
              <a:cubicBezTo>
                <a:pt x="512763" y="117475"/>
                <a:pt x="500355" y="107522"/>
                <a:pt x="490538" y="95250"/>
              </a:cubicBezTo>
              <a:cubicBezTo>
                <a:pt x="487402" y="91330"/>
                <a:pt x="488020" y="85453"/>
                <a:pt x="485775" y="80963"/>
              </a:cubicBezTo>
              <a:cubicBezTo>
                <a:pt x="483215" y="75843"/>
                <a:pt x="479425" y="71438"/>
                <a:pt x="476250" y="66675"/>
              </a:cubicBezTo>
              <a:lnTo>
                <a:pt x="457200" y="9525"/>
              </a:lnTo>
              <a:cubicBezTo>
                <a:pt x="455780" y="5265"/>
                <a:pt x="450850" y="3175"/>
                <a:pt x="447675" y="0"/>
              </a:cubicBezTo>
              <a:lnTo>
                <a:pt x="109538" y="80963"/>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196613</xdr:colOff>
      <xdr:row>120</xdr:row>
      <xdr:rowOff>79469</xdr:rowOff>
    </xdr:from>
    <xdr:to>
      <xdr:col>11</xdr:col>
      <xdr:colOff>29925</xdr:colOff>
      <xdr:row>125</xdr:row>
      <xdr:rowOff>19331</xdr:rowOff>
    </xdr:to>
    <xdr:sp macro="" textlink="">
      <xdr:nvSpPr>
        <xdr:cNvPr id="41" name="Indiana"/>
        <xdr:cNvSpPr/>
      </xdr:nvSpPr>
      <xdr:spPr>
        <a:xfrm>
          <a:off x="5797313" y="15078169"/>
          <a:ext cx="442912" cy="765362"/>
        </a:xfrm>
        <a:custGeom>
          <a:avLst/>
          <a:gdLst>
            <a:gd name="connsiteX0" fmla="*/ 0 w 442912"/>
            <a:gd name="connsiteY0" fmla="*/ 71437 h 790575"/>
            <a:gd name="connsiteX1" fmla="*/ 42862 w 442912"/>
            <a:gd name="connsiteY1" fmla="*/ 490537 h 790575"/>
            <a:gd name="connsiteX2" fmla="*/ 23812 w 442912"/>
            <a:gd name="connsiteY2" fmla="*/ 528637 h 790575"/>
            <a:gd name="connsiteX3" fmla="*/ 52387 w 442912"/>
            <a:gd name="connsiteY3" fmla="*/ 538162 h 790575"/>
            <a:gd name="connsiteX4" fmla="*/ 80962 w 442912"/>
            <a:gd name="connsiteY4" fmla="*/ 552450 h 790575"/>
            <a:gd name="connsiteX5" fmla="*/ 71437 w 442912"/>
            <a:gd name="connsiteY5" fmla="*/ 590550 h 790575"/>
            <a:gd name="connsiteX6" fmla="*/ 61912 w 442912"/>
            <a:gd name="connsiteY6" fmla="*/ 604837 h 790575"/>
            <a:gd name="connsiteX7" fmla="*/ 52387 w 442912"/>
            <a:gd name="connsiteY7" fmla="*/ 638175 h 790575"/>
            <a:gd name="connsiteX8" fmla="*/ 38100 w 442912"/>
            <a:gd name="connsiteY8" fmla="*/ 685800 h 790575"/>
            <a:gd name="connsiteX9" fmla="*/ 33337 w 442912"/>
            <a:gd name="connsiteY9" fmla="*/ 719137 h 790575"/>
            <a:gd name="connsiteX10" fmla="*/ 38100 w 442912"/>
            <a:gd name="connsiteY10" fmla="*/ 785812 h 790575"/>
            <a:gd name="connsiteX11" fmla="*/ 52387 w 442912"/>
            <a:gd name="connsiteY11" fmla="*/ 790575 h 790575"/>
            <a:gd name="connsiteX12" fmla="*/ 104775 w 442912"/>
            <a:gd name="connsiteY12" fmla="*/ 781050 h 790575"/>
            <a:gd name="connsiteX13" fmla="*/ 133350 w 442912"/>
            <a:gd name="connsiteY13" fmla="*/ 771525 h 790575"/>
            <a:gd name="connsiteX14" fmla="*/ 147637 w 442912"/>
            <a:gd name="connsiteY14" fmla="*/ 762000 h 790575"/>
            <a:gd name="connsiteX15" fmla="*/ 166687 w 442912"/>
            <a:gd name="connsiteY15" fmla="*/ 752475 h 790575"/>
            <a:gd name="connsiteX16" fmla="*/ 190500 w 442912"/>
            <a:gd name="connsiteY16" fmla="*/ 733425 h 790575"/>
            <a:gd name="connsiteX17" fmla="*/ 204787 w 442912"/>
            <a:gd name="connsiteY17" fmla="*/ 723900 h 790575"/>
            <a:gd name="connsiteX18" fmla="*/ 219075 w 442912"/>
            <a:gd name="connsiteY18" fmla="*/ 719137 h 790575"/>
            <a:gd name="connsiteX19" fmla="*/ 233362 w 442912"/>
            <a:gd name="connsiteY19" fmla="*/ 704850 h 790575"/>
            <a:gd name="connsiteX20" fmla="*/ 247650 w 442912"/>
            <a:gd name="connsiteY20" fmla="*/ 695325 h 790575"/>
            <a:gd name="connsiteX21" fmla="*/ 257175 w 442912"/>
            <a:gd name="connsiteY21" fmla="*/ 709612 h 790575"/>
            <a:gd name="connsiteX22" fmla="*/ 261937 w 442912"/>
            <a:gd name="connsiteY22" fmla="*/ 723900 h 790575"/>
            <a:gd name="connsiteX23" fmla="*/ 280987 w 442912"/>
            <a:gd name="connsiteY23" fmla="*/ 719137 h 790575"/>
            <a:gd name="connsiteX24" fmla="*/ 309562 w 442912"/>
            <a:gd name="connsiteY24" fmla="*/ 671512 h 790575"/>
            <a:gd name="connsiteX25" fmla="*/ 319087 w 442912"/>
            <a:gd name="connsiteY25" fmla="*/ 642937 h 790575"/>
            <a:gd name="connsiteX26" fmla="*/ 323850 w 442912"/>
            <a:gd name="connsiteY26" fmla="*/ 628650 h 790575"/>
            <a:gd name="connsiteX27" fmla="*/ 342900 w 442912"/>
            <a:gd name="connsiteY27" fmla="*/ 600075 h 790575"/>
            <a:gd name="connsiteX28" fmla="*/ 371475 w 442912"/>
            <a:gd name="connsiteY28" fmla="*/ 576262 h 790575"/>
            <a:gd name="connsiteX29" fmla="*/ 409575 w 442912"/>
            <a:gd name="connsiteY29" fmla="*/ 557212 h 790575"/>
            <a:gd name="connsiteX30" fmla="*/ 428625 w 442912"/>
            <a:gd name="connsiteY30" fmla="*/ 547687 h 790575"/>
            <a:gd name="connsiteX31" fmla="*/ 442912 w 442912"/>
            <a:gd name="connsiteY31" fmla="*/ 533400 h 790575"/>
            <a:gd name="connsiteX32" fmla="*/ 438150 w 442912"/>
            <a:gd name="connsiteY32" fmla="*/ 495300 h 790575"/>
            <a:gd name="connsiteX33" fmla="*/ 342900 w 442912"/>
            <a:gd name="connsiteY33" fmla="*/ 0 h 790575"/>
            <a:gd name="connsiteX34" fmla="*/ 61912 w 442912"/>
            <a:gd name="connsiteY34" fmla="*/ 47625 h 790575"/>
            <a:gd name="connsiteX35" fmla="*/ 0 w 442912"/>
            <a:gd name="connsiteY35" fmla="*/ 71437 h 790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Lst>
          <a:rect l="l" t="t" r="r" b="b"/>
          <a:pathLst>
            <a:path w="442912" h="790575">
              <a:moveTo>
                <a:pt x="0" y="71437"/>
              </a:moveTo>
              <a:lnTo>
                <a:pt x="42862" y="490537"/>
              </a:lnTo>
              <a:cubicBezTo>
                <a:pt x="36512" y="503237"/>
                <a:pt x="21027" y="514714"/>
                <a:pt x="23812" y="528637"/>
              </a:cubicBezTo>
              <a:cubicBezTo>
                <a:pt x="25781" y="538482"/>
                <a:pt x="42862" y="534987"/>
                <a:pt x="52387" y="538162"/>
              </a:cubicBezTo>
              <a:cubicBezTo>
                <a:pt x="72104" y="544734"/>
                <a:pt x="62499" y="540141"/>
                <a:pt x="80962" y="552450"/>
              </a:cubicBezTo>
              <a:cubicBezTo>
                <a:pt x="79150" y="561511"/>
                <a:pt x="76320" y="580785"/>
                <a:pt x="71437" y="590550"/>
              </a:cubicBezTo>
              <a:cubicBezTo>
                <a:pt x="68877" y="595669"/>
                <a:pt x="65087" y="600075"/>
                <a:pt x="61912" y="604837"/>
              </a:cubicBezTo>
              <a:cubicBezTo>
                <a:pt x="45896" y="652893"/>
                <a:pt x="70343" y="578324"/>
                <a:pt x="52387" y="638175"/>
              </a:cubicBezTo>
              <a:cubicBezTo>
                <a:pt x="46649" y="657300"/>
                <a:pt x="41479" y="667218"/>
                <a:pt x="38100" y="685800"/>
              </a:cubicBezTo>
              <a:cubicBezTo>
                <a:pt x="36092" y="696844"/>
                <a:pt x="34925" y="708025"/>
                <a:pt x="33337" y="719137"/>
              </a:cubicBezTo>
              <a:cubicBezTo>
                <a:pt x="34925" y="741362"/>
                <a:pt x="32359" y="764283"/>
                <a:pt x="38100" y="785812"/>
              </a:cubicBezTo>
              <a:cubicBezTo>
                <a:pt x="39393" y="790663"/>
                <a:pt x="47367" y="790575"/>
                <a:pt x="52387" y="790575"/>
              </a:cubicBezTo>
              <a:cubicBezTo>
                <a:pt x="64680" y="790575"/>
                <a:pt x="90883" y="785217"/>
                <a:pt x="104775" y="781050"/>
              </a:cubicBezTo>
              <a:cubicBezTo>
                <a:pt x="114392" y="778165"/>
                <a:pt x="133350" y="771525"/>
                <a:pt x="133350" y="771525"/>
              </a:cubicBezTo>
              <a:cubicBezTo>
                <a:pt x="138112" y="768350"/>
                <a:pt x="142667" y="764840"/>
                <a:pt x="147637" y="762000"/>
              </a:cubicBezTo>
              <a:cubicBezTo>
                <a:pt x="153801" y="758478"/>
                <a:pt x="161233" y="757020"/>
                <a:pt x="166687" y="752475"/>
              </a:cubicBezTo>
              <a:cubicBezTo>
                <a:pt x="195408" y="728540"/>
                <a:pt x="156388" y="744794"/>
                <a:pt x="190500" y="733425"/>
              </a:cubicBezTo>
              <a:cubicBezTo>
                <a:pt x="195262" y="730250"/>
                <a:pt x="199668" y="726460"/>
                <a:pt x="204787" y="723900"/>
              </a:cubicBezTo>
              <a:cubicBezTo>
                <a:pt x="209277" y="721655"/>
                <a:pt x="214898" y="721922"/>
                <a:pt x="219075" y="719137"/>
              </a:cubicBezTo>
              <a:cubicBezTo>
                <a:pt x="224679" y="715401"/>
                <a:pt x="228188" y="709162"/>
                <a:pt x="233362" y="704850"/>
              </a:cubicBezTo>
              <a:cubicBezTo>
                <a:pt x="237759" y="701186"/>
                <a:pt x="242887" y="698500"/>
                <a:pt x="247650" y="695325"/>
              </a:cubicBezTo>
              <a:cubicBezTo>
                <a:pt x="250825" y="700087"/>
                <a:pt x="254615" y="704493"/>
                <a:pt x="257175" y="709612"/>
              </a:cubicBezTo>
              <a:cubicBezTo>
                <a:pt x="259420" y="714102"/>
                <a:pt x="257276" y="722036"/>
                <a:pt x="261937" y="723900"/>
              </a:cubicBezTo>
              <a:cubicBezTo>
                <a:pt x="268014" y="726331"/>
                <a:pt x="274637" y="720725"/>
                <a:pt x="280987" y="719137"/>
              </a:cubicBezTo>
              <a:cubicBezTo>
                <a:pt x="292168" y="702365"/>
                <a:pt x="302240" y="689818"/>
                <a:pt x="309562" y="671512"/>
              </a:cubicBezTo>
              <a:cubicBezTo>
                <a:pt x="313291" y="662190"/>
                <a:pt x="315912" y="652462"/>
                <a:pt x="319087" y="642937"/>
              </a:cubicBezTo>
              <a:cubicBezTo>
                <a:pt x="320675" y="638175"/>
                <a:pt x="321065" y="632827"/>
                <a:pt x="323850" y="628650"/>
              </a:cubicBezTo>
              <a:cubicBezTo>
                <a:pt x="330200" y="619125"/>
                <a:pt x="334806" y="608170"/>
                <a:pt x="342900" y="600075"/>
              </a:cubicBezTo>
              <a:cubicBezTo>
                <a:pt x="354995" y="587980"/>
                <a:pt x="356886" y="584220"/>
                <a:pt x="371475" y="576262"/>
              </a:cubicBezTo>
              <a:cubicBezTo>
                <a:pt x="383940" y="569463"/>
                <a:pt x="396875" y="563562"/>
                <a:pt x="409575" y="557212"/>
              </a:cubicBezTo>
              <a:cubicBezTo>
                <a:pt x="415925" y="554037"/>
                <a:pt x="423605" y="552707"/>
                <a:pt x="428625" y="547687"/>
              </a:cubicBezTo>
              <a:lnTo>
                <a:pt x="442912" y="533400"/>
              </a:lnTo>
              <a:cubicBezTo>
                <a:pt x="436610" y="508190"/>
                <a:pt x="438150" y="520895"/>
                <a:pt x="438150" y="495300"/>
              </a:cubicBezTo>
              <a:lnTo>
                <a:pt x="342900" y="0"/>
              </a:lnTo>
              <a:lnTo>
                <a:pt x="61912" y="47625"/>
              </a:lnTo>
              <a:lnTo>
                <a:pt x="0" y="71437"/>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544275</xdr:colOff>
      <xdr:row>119</xdr:row>
      <xdr:rowOff>73399</xdr:rowOff>
    </xdr:from>
    <xdr:to>
      <xdr:col>11</xdr:col>
      <xdr:colOff>554639</xdr:colOff>
      <xdr:row>123</xdr:row>
      <xdr:rowOff>92916</xdr:rowOff>
    </xdr:to>
    <xdr:sp macro="" textlink="">
      <xdr:nvSpPr>
        <xdr:cNvPr id="42" name="Ohio"/>
        <xdr:cNvSpPr/>
      </xdr:nvSpPr>
      <xdr:spPr>
        <a:xfrm>
          <a:off x="6144975" y="14906999"/>
          <a:ext cx="619964" cy="679917"/>
        </a:xfrm>
        <a:custGeom>
          <a:avLst/>
          <a:gdLst>
            <a:gd name="connsiteX0" fmla="*/ 0 w 624446"/>
            <a:gd name="connsiteY0" fmla="*/ 190500 h 700088"/>
            <a:gd name="connsiteX1" fmla="*/ 0 w 624446"/>
            <a:gd name="connsiteY1" fmla="*/ 190500 h 700088"/>
            <a:gd name="connsiteX2" fmla="*/ 19050 w 624446"/>
            <a:gd name="connsiteY2" fmla="*/ 247650 h 700088"/>
            <a:gd name="connsiteX3" fmla="*/ 23813 w 624446"/>
            <a:gd name="connsiteY3" fmla="*/ 261938 h 700088"/>
            <a:gd name="connsiteX4" fmla="*/ 33338 w 624446"/>
            <a:gd name="connsiteY4" fmla="*/ 300038 h 700088"/>
            <a:gd name="connsiteX5" fmla="*/ 42863 w 624446"/>
            <a:gd name="connsiteY5" fmla="*/ 352425 h 700088"/>
            <a:gd name="connsiteX6" fmla="*/ 47625 w 624446"/>
            <a:gd name="connsiteY6" fmla="*/ 366713 h 700088"/>
            <a:gd name="connsiteX7" fmla="*/ 52388 w 624446"/>
            <a:gd name="connsiteY7" fmla="*/ 385763 h 700088"/>
            <a:gd name="connsiteX8" fmla="*/ 57150 w 624446"/>
            <a:gd name="connsiteY8" fmla="*/ 400050 h 700088"/>
            <a:gd name="connsiteX9" fmla="*/ 61913 w 624446"/>
            <a:gd name="connsiteY9" fmla="*/ 428625 h 700088"/>
            <a:gd name="connsiteX10" fmla="*/ 71438 w 624446"/>
            <a:gd name="connsiteY10" fmla="*/ 542925 h 700088"/>
            <a:gd name="connsiteX11" fmla="*/ 80963 w 624446"/>
            <a:gd name="connsiteY11" fmla="*/ 581025 h 700088"/>
            <a:gd name="connsiteX12" fmla="*/ 85725 w 624446"/>
            <a:gd name="connsiteY12" fmla="*/ 600075 h 700088"/>
            <a:gd name="connsiteX13" fmla="*/ 90488 w 624446"/>
            <a:gd name="connsiteY13" fmla="*/ 614363 h 700088"/>
            <a:gd name="connsiteX14" fmla="*/ 104775 w 624446"/>
            <a:gd name="connsiteY14" fmla="*/ 661988 h 700088"/>
            <a:gd name="connsiteX15" fmla="*/ 147638 w 624446"/>
            <a:gd name="connsiteY15" fmla="*/ 676275 h 700088"/>
            <a:gd name="connsiteX16" fmla="*/ 161925 w 624446"/>
            <a:gd name="connsiteY16" fmla="*/ 681038 h 700088"/>
            <a:gd name="connsiteX17" fmla="*/ 176213 w 624446"/>
            <a:gd name="connsiteY17" fmla="*/ 690563 h 700088"/>
            <a:gd name="connsiteX18" fmla="*/ 204788 w 624446"/>
            <a:gd name="connsiteY18" fmla="*/ 700088 h 700088"/>
            <a:gd name="connsiteX19" fmla="*/ 233363 w 624446"/>
            <a:gd name="connsiteY19" fmla="*/ 690563 h 700088"/>
            <a:gd name="connsiteX20" fmla="*/ 309563 w 624446"/>
            <a:gd name="connsiteY20" fmla="*/ 681038 h 700088"/>
            <a:gd name="connsiteX21" fmla="*/ 328613 w 624446"/>
            <a:gd name="connsiteY21" fmla="*/ 676275 h 700088"/>
            <a:gd name="connsiteX22" fmla="*/ 338138 w 624446"/>
            <a:gd name="connsiteY22" fmla="*/ 661988 h 700088"/>
            <a:gd name="connsiteX23" fmla="*/ 385763 w 624446"/>
            <a:gd name="connsiteY23" fmla="*/ 666750 h 700088"/>
            <a:gd name="connsiteX24" fmla="*/ 409575 w 624446"/>
            <a:gd name="connsiteY24" fmla="*/ 690563 h 700088"/>
            <a:gd name="connsiteX25" fmla="*/ 438150 w 624446"/>
            <a:gd name="connsiteY25" fmla="*/ 700088 h 700088"/>
            <a:gd name="connsiteX26" fmla="*/ 457200 w 624446"/>
            <a:gd name="connsiteY26" fmla="*/ 671513 h 700088"/>
            <a:gd name="connsiteX27" fmla="*/ 476250 w 624446"/>
            <a:gd name="connsiteY27" fmla="*/ 642938 h 700088"/>
            <a:gd name="connsiteX28" fmla="*/ 481013 w 624446"/>
            <a:gd name="connsiteY28" fmla="*/ 623888 h 700088"/>
            <a:gd name="connsiteX29" fmla="*/ 490538 w 624446"/>
            <a:gd name="connsiteY29" fmla="*/ 609600 h 700088"/>
            <a:gd name="connsiteX30" fmla="*/ 495300 w 624446"/>
            <a:gd name="connsiteY30" fmla="*/ 576263 h 700088"/>
            <a:gd name="connsiteX31" fmla="*/ 509588 w 624446"/>
            <a:gd name="connsiteY31" fmla="*/ 571500 h 700088"/>
            <a:gd name="connsiteX32" fmla="*/ 523875 w 624446"/>
            <a:gd name="connsiteY32" fmla="*/ 561975 h 700088"/>
            <a:gd name="connsiteX33" fmla="*/ 528638 w 624446"/>
            <a:gd name="connsiteY33" fmla="*/ 485775 h 700088"/>
            <a:gd name="connsiteX34" fmla="*/ 542925 w 624446"/>
            <a:gd name="connsiteY34" fmla="*/ 471488 h 700088"/>
            <a:gd name="connsiteX35" fmla="*/ 571500 w 624446"/>
            <a:gd name="connsiteY35" fmla="*/ 461963 h 700088"/>
            <a:gd name="connsiteX36" fmla="*/ 595313 w 624446"/>
            <a:gd name="connsiteY36" fmla="*/ 414338 h 700088"/>
            <a:gd name="connsiteX37" fmla="*/ 604838 w 624446"/>
            <a:gd name="connsiteY37" fmla="*/ 385763 h 700088"/>
            <a:gd name="connsiteX38" fmla="*/ 614363 w 624446"/>
            <a:gd name="connsiteY38" fmla="*/ 347663 h 700088"/>
            <a:gd name="connsiteX39" fmla="*/ 623888 w 624446"/>
            <a:gd name="connsiteY39" fmla="*/ 309563 h 700088"/>
            <a:gd name="connsiteX40" fmla="*/ 623888 w 624446"/>
            <a:gd name="connsiteY40" fmla="*/ 219075 h 700088"/>
            <a:gd name="connsiteX41" fmla="*/ 557213 w 624446"/>
            <a:gd name="connsiteY41" fmla="*/ 0 h 700088"/>
            <a:gd name="connsiteX42" fmla="*/ 509588 w 624446"/>
            <a:gd name="connsiteY42" fmla="*/ 47625 h 700088"/>
            <a:gd name="connsiteX43" fmla="*/ 495300 w 624446"/>
            <a:gd name="connsiteY43" fmla="*/ 61913 h 700088"/>
            <a:gd name="connsiteX44" fmla="*/ 466725 w 624446"/>
            <a:gd name="connsiteY44" fmla="*/ 80963 h 700088"/>
            <a:gd name="connsiteX45" fmla="*/ 438150 w 624446"/>
            <a:gd name="connsiteY45" fmla="*/ 100013 h 700088"/>
            <a:gd name="connsiteX46" fmla="*/ 409575 w 624446"/>
            <a:gd name="connsiteY46" fmla="*/ 114300 h 700088"/>
            <a:gd name="connsiteX47" fmla="*/ 381000 w 624446"/>
            <a:gd name="connsiteY47" fmla="*/ 133350 h 700088"/>
            <a:gd name="connsiteX48" fmla="*/ 347663 w 624446"/>
            <a:gd name="connsiteY48" fmla="*/ 142875 h 700088"/>
            <a:gd name="connsiteX49" fmla="*/ 300038 w 624446"/>
            <a:gd name="connsiteY49" fmla="*/ 161925 h 700088"/>
            <a:gd name="connsiteX50" fmla="*/ 271463 w 624446"/>
            <a:gd name="connsiteY50" fmla="*/ 171450 h 700088"/>
            <a:gd name="connsiteX51" fmla="*/ 257175 w 624446"/>
            <a:gd name="connsiteY51" fmla="*/ 176213 h 700088"/>
            <a:gd name="connsiteX52" fmla="*/ 209550 w 624446"/>
            <a:gd name="connsiteY52" fmla="*/ 166688 h 700088"/>
            <a:gd name="connsiteX53" fmla="*/ 195263 w 624446"/>
            <a:gd name="connsiteY53" fmla="*/ 161925 h 700088"/>
            <a:gd name="connsiteX54" fmla="*/ 166688 w 624446"/>
            <a:gd name="connsiteY54" fmla="*/ 147638 h 700088"/>
            <a:gd name="connsiteX55" fmla="*/ 114300 w 624446"/>
            <a:gd name="connsiteY55" fmla="*/ 166688 h 700088"/>
            <a:gd name="connsiteX56" fmla="*/ 100013 w 624446"/>
            <a:gd name="connsiteY56" fmla="*/ 171450 h 700088"/>
            <a:gd name="connsiteX57" fmla="*/ 61913 w 624446"/>
            <a:gd name="connsiteY57" fmla="*/ 180975 h 700088"/>
            <a:gd name="connsiteX58" fmla="*/ 0 w 624446"/>
            <a:gd name="connsiteY58" fmla="*/ 190500 h 7000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Lst>
          <a:rect l="l" t="t" r="r" b="b"/>
          <a:pathLst>
            <a:path w="624446" h="700088">
              <a:moveTo>
                <a:pt x="0" y="190500"/>
              </a:moveTo>
              <a:lnTo>
                <a:pt x="0" y="190500"/>
              </a:lnTo>
              <a:cubicBezTo>
                <a:pt x="26603" y="261438"/>
                <a:pt x="6165" y="202552"/>
                <a:pt x="19050" y="247650"/>
              </a:cubicBezTo>
              <a:cubicBezTo>
                <a:pt x="20429" y="252477"/>
                <a:pt x="22595" y="257068"/>
                <a:pt x="23813" y="261938"/>
              </a:cubicBezTo>
              <a:lnTo>
                <a:pt x="33338" y="300038"/>
              </a:lnTo>
              <a:cubicBezTo>
                <a:pt x="35464" y="312793"/>
                <a:pt x="39531" y="339098"/>
                <a:pt x="42863" y="352425"/>
              </a:cubicBezTo>
              <a:cubicBezTo>
                <a:pt x="44081" y="357295"/>
                <a:pt x="46246" y="361886"/>
                <a:pt x="47625" y="366713"/>
              </a:cubicBezTo>
              <a:cubicBezTo>
                <a:pt x="49423" y="373007"/>
                <a:pt x="50590" y="379469"/>
                <a:pt x="52388" y="385763"/>
              </a:cubicBezTo>
              <a:cubicBezTo>
                <a:pt x="53767" y="390590"/>
                <a:pt x="56061" y="395150"/>
                <a:pt x="57150" y="400050"/>
              </a:cubicBezTo>
              <a:cubicBezTo>
                <a:pt x="59245" y="409476"/>
                <a:pt x="60325" y="419100"/>
                <a:pt x="61913" y="428625"/>
              </a:cubicBezTo>
              <a:cubicBezTo>
                <a:pt x="63538" y="454626"/>
                <a:pt x="65497" y="511242"/>
                <a:pt x="71438" y="542925"/>
              </a:cubicBezTo>
              <a:cubicBezTo>
                <a:pt x="73851" y="555792"/>
                <a:pt x="77788" y="568325"/>
                <a:pt x="80963" y="581025"/>
              </a:cubicBezTo>
              <a:lnTo>
                <a:pt x="85725" y="600075"/>
              </a:lnTo>
              <a:cubicBezTo>
                <a:pt x="86942" y="604945"/>
                <a:pt x="89109" y="609536"/>
                <a:pt x="90488" y="614363"/>
              </a:cubicBezTo>
              <a:cubicBezTo>
                <a:pt x="92731" y="622214"/>
                <a:pt x="100779" y="659324"/>
                <a:pt x="104775" y="661988"/>
              </a:cubicBezTo>
              <a:cubicBezTo>
                <a:pt x="127098" y="676869"/>
                <a:pt x="113417" y="670572"/>
                <a:pt x="147638" y="676275"/>
              </a:cubicBezTo>
              <a:cubicBezTo>
                <a:pt x="152400" y="677863"/>
                <a:pt x="157435" y="678793"/>
                <a:pt x="161925" y="681038"/>
              </a:cubicBezTo>
              <a:cubicBezTo>
                <a:pt x="167045" y="683598"/>
                <a:pt x="170982" y="688238"/>
                <a:pt x="176213" y="690563"/>
              </a:cubicBezTo>
              <a:cubicBezTo>
                <a:pt x="185388" y="694641"/>
                <a:pt x="204788" y="700088"/>
                <a:pt x="204788" y="700088"/>
              </a:cubicBezTo>
              <a:lnTo>
                <a:pt x="233363" y="690563"/>
              </a:lnTo>
              <a:cubicBezTo>
                <a:pt x="257647" y="682468"/>
                <a:pt x="309563" y="681038"/>
                <a:pt x="309563" y="681038"/>
              </a:cubicBezTo>
              <a:cubicBezTo>
                <a:pt x="315913" y="679450"/>
                <a:pt x="323167" y="679906"/>
                <a:pt x="328613" y="676275"/>
              </a:cubicBezTo>
              <a:cubicBezTo>
                <a:pt x="333375" y="673100"/>
                <a:pt x="332492" y="662929"/>
                <a:pt x="338138" y="661988"/>
              </a:cubicBezTo>
              <a:cubicBezTo>
                <a:pt x="353875" y="659365"/>
                <a:pt x="369888" y="665163"/>
                <a:pt x="385763" y="666750"/>
              </a:cubicBezTo>
              <a:cubicBezTo>
                <a:pt x="394452" y="679784"/>
                <a:pt x="394536" y="683879"/>
                <a:pt x="409575" y="690563"/>
              </a:cubicBezTo>
              <a:cubicBezTo>
                <a:pt x="418750" y="694641"/>
                <a:pt x="438150" y="700088"/>
                <a:pt x="438150" y="700088"/>
              </a:cubicBezTo>
              <a:cubicBezTo>
                <a:pt x="469860" y="668378"/>
                <a:pt x="439969" y="702529"/>
                <a:pt x="457200" y="671513"/>
              </a:cubicBezTo>
              <a:cubicBezTo>
                <a:pt x="462759" y="661506"/>
                <a:pt x="476250" y="642938"/>
                <a:pt x="476250" y="642938"/>
              </a:cubicBezTo>
              <a:cubicBezTo>
                <a:pt x="477838" y="636588"/>
                <a:pt x="478435" y="629904"/>
                <a:pt x="481013" y="623888"/>
              </a:cubicBezTo>
              <a:cubicBezTo>
                <a:pt x="483268" y="618627"/>
                <a:pt x="488893" y="615083"/>
                <a:pt x="490538" y="609600"/>
              </a:cubicBezTo>
              <a:cubicBezTo>
                <a:pt x="493763" y="598848"/>
                <a:pt x="490280" y="586303"/>
                <a:pt x="495300" y="576263"/>
              </a:cubicBezTo>
              <a:cubicBezTo>
                <a:pt x="497545" y="571773"/>
                <a:pt x="505098" y="573745"/>
                <a:pt x="509588" y="571500"/>
              </a:cubicBezTo>
              <a:cubicBezTo>
                <a:pt x="514707" y="568940"/>
                <a:pt x="519113" y="565150"/>
                <a:pt x="523875" y="561975"/>
              </a:cubicBezTo>
              <a:cubicBezTo>
                <a:pt x="525463" y="536575"/>
                <a:pt x="523395" y="510679"/>
                <a:pt x="528638" y="485775"/>
              </a:cubicBezTo>
              <a:cubicBezTo>
                <a:pt x="530025" y="479185"/>
                <a:pt x="537038" y="474759"/>
                <a:pt x="542925" y="471488"/>
              </a:cubicBezTo>
              <a:cubicBezTo>
                <a:pt x="551702" y="466612"/>
                <a:pt x="571500" y="461963"/>
                <a:pt x="571500" y="461963"/>
              </a:cubicBezTo>
              <a:cubicBezTo>
                <a:pt x="598725" y="443813"/>
                <a:pt x="579723" y="461109"/>
                <a:pt x="595313" y="414338"/>
              </a:cubicBezTo>
              <a:cubicBezTo>
                <a:pt x="598488" y="404813"/>
                <a:pt x="602403" y="395503"/>
                <a:pt x="604838" y="385763"/>
              </a:cubicBezTo>
              <a:cubicBezTo>
                <a:pt x="608013" y="373063"/>
                <a:pt x="610224" y="360082"/>
                <a:pt x="614363" y="347663"/>
              </a:cubicBezTo>
              <a:cubicBezTo>
                <a:pt x="618459" y="335373"/>
                <a:pt x="623341" y="322694"/>
                <a:pt x="623888" y="309563"/>
              </a:cubicBezTo>
              <a:cubicBezTo>
                <a:pt x="625144" y="279426"/>
                <a:pt x="623888" y="249238"/>
                <a:pt x="623888" y="219075"/>
              </a:cubicBezTo>
              <a:lnTo>
                <a:pt x="557213" y="0"/>
              </a:lnTo>
              <a:lnTo>
                <a:pt x="509588" y="47625"/>
              </a:lnTo>
              <a:cubicBezTo>
                <a:pt x="504825" y="52388"/>
                <a:pt x="500904" y="58177"/>
                <a:pt x="495300" y="61913"/>
              </a:cubicBezTo>
              <a:cubicBezTo>
                <a:pt x="485775" y="68263"/>
                <a:pt x="474820" y="72868"/>
                <a:pt x="466725" y="80963"/>
              </a:cubicBezTo>
              <a:cubicBezTo>
                <a:pt x="439642" y="108046"/>
                <a:pt x="465720" y="86228"/>
                <a:pt x="438150" y="100013"/>
              </a:cubicBezTo>
              <a:cubicBezTo>
                <a:pt x="401228" y="118474"/>
                <a:pt x="445482" y="102333"/>
                <a:pt x="409575" y="114300"/>
              </a:cubicBezTo>
              <a:cubicBezTo>
                <a:pt x="400050" y="120650"/>
                <a:pt x="392106" y="130573"/>
                <a:pt x="381000" y="133350"/>
              </a:cubicBezTo>
              <a:cubicBezTo>
                <a:pt x="371339" y="135766"/>
                <a:pt x="357224" y="138777"/>
                <a:pt x="347663" y="142875"/>
              </a:cubicBezTo>
              <a:cubicBezTo>
                <a:pt x="298602" y="163901"/>
                <a:pt x="365090" y="140240"/>
                <a:pt x="300038" y="161925"/>
              </a:cubicBezTo>
              <a:lnTo>
                <a:pt x="271463" y="171450"/>
              </a:lnTo>
              <a:lnTo>
                <a:pt x="257175" y="176213"/>
              </a:lnTo>
              <a:cubicBezTo>
                <a:pt x="241300" y="173038"/>
                <a:pt x="224908" y="171808"/>
                <a:pt x="209550" y="166688"/>
              </a:cubicBezTo>
              <a:cubicBezTo>
                <a:pt x="204788" y="165100"/>
                <a:pt x="199753" y="164170"/>
                <a:pt x="195263" y="161925"/>
              </a:cubicBezTo>
              <a:cubicBezTo>
                <a:pt x="158342" y="143464"/>
                <a:pt x="202591" y="159605"/>
                <a:pt x="166688" y="147638"/>
              </a:cubicBezTo>
              <a:cubicBezTo>
                <a:pt x="84641" y="168150"/>
                <a:pt x="156268" y="145705"/>
                <a:pt x="114300" y="166688"/>
              </a:cubicBezTo>
              <a:cubicBezTo>
                <a:pt x="109810" y="168933"/>
                <a:pt x="104856" y="170129"/>
                <a:pt x="100013" y="171450"/>
              </a:cubicBezTo>
              <a:cubicBezTo>
                <a:pt x="87383" y="174894"/>
                <a:pt x="74613" y="177800"/>
                <a:pt x="61913" y="180975"/>
              </a:cubicBezTo>
              <a:cubicBezTo>
                <a:pt x="17789" y="192006"/>
                <a:pt x="10319" y="188912"/>
                <a:pt x="0" y="19050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413310</xdr:colOff>
      <xdr:row>128</xdr:row>
      <xdr:rowOff>66115</xdr:rowOff>
    </xdr:from>
    <xdr:to>
      <xdr:col>10</xdr:col>
      <xdr:colOff>301388</xdr:colOff>
      <xdr:row>133</xdr:row>
      <xdr:rowOff>124759</xdr:rowOff>
    </xdr:to>
    <xdr:sp macro="" textlink="">
      <xdr:nvSpPr>
        <xdr:cNvPr id="43" name="Mississippi"/>
        <xdr:cNvSpPr/>
      </xdr:nvSpPr>
      <xdr:spPr>
        <a:xfrm>
          <a:off x="5404410" y="16385615"/>
          <a:ext cx="497678" cy="884144"/>
        </a:xfrm>
        <a:custGeom>
          <a:avLst/>
          <a:gdLst>
            <a:gd name="connsiteX0" fmla="*/ 154497 w 502160"/>
            <a:gd name="connsiteY0" fmla="*/ 42863 h 914400"/>
            <a:gd name="connsiteX1" fmla="*/ 154497 w 502160"/>
            <a:gd name="connsiteY1" fmla="*/ 42863 h 914400"/>
            <a:gd name="connsiteX2" fmla="*/ 121160 w 502160"/>
            <a:gd name="connsiteY2" fmla="*/ 71438 h 914400"/>
            <a:gd name="connsiteX3" fmla="*/ 106872 w 502160"/>
            <a:gd name="connsiteY3" fmla="*/ 100013 h 914400"/>
            <a:gd name="connsiteX4" fmla="*/ 97347 w 502160"/>
            <a:gd name="connsiteY4" fmla="*/ 114300 h 914400"/>
            <a:gd name="connsiteX5" fmla="*/ 87822 w 502160"/>
            <a:gd name="connsiteY5" fmla="*/ 142875 h 914400"/>
            <a:gd name="connsiteX6" fmla="*/ 83060 w 502160"/>
            <a:gd name="connsiteY6" fmla="*/ 157163 h 914400"/>
            <a:gd name="connsiteX7" fmla="*/ 73535 w 502160"/>
            <a:gd name="connsiteY7" fmla="*/ 171450 h 914400"/>
            <a:gd name="connsiteX8" fmla="*/ 59247 w 502160"/>
            <a:gd name="connsiteY8" fmla="*/ 200025 h 914400"/>
            <a:gd name="connsiteX9" fmla="*/ 54485 w 502160"/>
            <a:gd name="connsiteY9" fmla="*/ 214313 h 914400"/>
            <a:gd name="connsiteX10" fmla="*/ 44960 w 502160"/>
            <a:gd name="connsiteY10" fmla="*/ 228600 h 914400"/>
            <a:gd name="connsiteX11" fmla="*/ 40197 w 502160"/>
            <a:gd name="connsiteY11" fmla="*/ 261938 h 914400"/>
            <a:gd name="connsiteX12" fmla="*/ 44960 w 502160"/>
            <a:gd name="connsiteY12" fmla="*/ 366713 h 914400"/>
            <a:gd name="connsiteX13" fmla="*/ 54485 w 502160"/>
            <a:gd name="connsiteY13" fmla="*/ 409575 h 914400"/>
            <a:gd name="connsiteX14" fmla="*/ 64010 w 502160"/>
            <a:gd name="connsiteY14" fmla="*/ 495300 h 914400"/>
            <a:gd name="connsiteX15" fmla="*/ 73535 w 502160"/>
            <a:gd name="connsiteY15" fmla="*/ 538163 h 914400"/>
            <a:gd name="connsiteX16" fmla="*/ 64010 w 502160"/>
            <a:gd name="connsiteY16" fmla="*/ 638175 h 914400"/>
            <a:gd name="connsiteX17" fmla="*/ 54485 w 502160"/>
            <a:gd name="connsiteY17" fmla="*/ 666750 h 914400"/>
            <a:gd name="connsiteX18" fmla="*/ 40197 w 502160"/>
            <a:gd name="connsiteY18" fmla="*/ 681038 h 914400"/>
            <a:gd name="connsiteX19" fmla="*/ 25910 w 502160"/>
            <a:gd name="connsiteY19" fmla="*/ 709613 h 914400"/>
            <a:gd name="connsiteX20" fmla="*/ 11622 w 502160"/>
            <a:gd name="connsiteY20" fmla="*/ 738188 h 914400"/>
            <a:gd name="connsiteX21" fmla="*/ 6860 w 502160"/>
            <a:gd name="connsiteY21" fmla="*/ 804863 h 914400"/>
            <a:gd name="connsiteX22" fmla="*/ 35435 w 502160"/>
            <a:gd name="connsiteY22" fmla="*/ 814388 h 914400"/>
            <a:gd name="connsiteX23" fmla="*/ 68772 w 502160"/>
            <a:gd name="connsiteY23" fmla="*/ 809625 h 914400"/>
            <a:gd name="connsiteX24" fmla="*/ 116397 w 502160"/>
            <a:gd name="connsiteY24" fmla="*/ 795338 h 914400"/>
            <a:gd name="connsiteX25" fmla="*/ 144972 w 502160"/>
            <a:gd name="connsiteY25" fmla="*/ 785813 h 914400"/>
            <a:gd name="connsiteX26" fmla="*/ 183072 w 502160"/>
            <a:gd name="connsiteY26" fmla="*/ 776288 h 914400"/>
            <a:gd name="connsiteX27" fmla="*/ 230697 w 502160"/>
            <a:gd name="connsiteY27" fmla="*/ 766763 h 914400"/>
            <a:gd name="connsiteX28" fmla="*/ 287847 w 502160"/>
            <a:gd name="connsiteY28" fmla="*/ 771525 h 914400"/>
            <a:gd name="connsiteX29" fmla="*/ 302135 w 502160"/>
            <a:gd name="connsiteY29" fmla="*/ 814388 h 914400"/>
            <a:gd name="connsiteX30" fmla="*/ 321185 w 502160"/>
            <a:gd name="connsiteY30" fmla="*/ 842963 h 914400"/>
            <a:gd name="connsiteX31" fmla="*/ 330710 w 502160"/>
            <a:gd name="connsiteY31" fmla="*/ 871538 h 914400"/>
            <a:gd name="connsiteX32" fmla="*/ 335472 w 502160"/>
            <a:gd name="connsiteY32" fmla="*/ 904875 h 914400"/>
            <a:gd name="connsiteX33" fmla="*/ 349760 w 502160"/>
            <a:gd name="connsiteY33" fmla="*/ 914400 h 914400"/>
            <a:gd name="connsiteX34" fmla="*/ 406910 w 502160"/>
            <a:gd name="connsiteY34" fmla="*/ 900113 h 914400"/>
            <a:gd name="connsiteX35" fmla="*/ 421197 w 502160"/>
            <a:gd name="connsiteY35" fmla="*/ 895350 h 914400"/>
            <a:gd name="connsiteX36" fmla="*/ 459297 w 502160"/>
            <a:gd name="connsiteY36" fmla="*/ 862013 h 914400"/>
            <a:gd name="connsiteX37" fmla="*/ 487872 w 502160"/>
            <a:gd name="connsiteY37" fmla="*/ 852488 h 914400"/>
            <a:gd name="connsiteX38" fmla="*/ 502160 w 502160"/>
            <a:gd name="connsiteY38" fmla="*/ 847725 h 914400"/>
            <a:gd name="connsiteX39" fmla="*/ 497397 w 502160"/>
            <a:gd name="connsiteY39" fmla="*/ 728663 h 914400"/>
            <a:gd name="connsiteX40" fmla="*/ 487872 w 502160"/>
            <a:gd name="connsiteY40" fmla="*/ 690563 h 914400"/>
            <a:gd name="connsiteX41" fmla="*/ 483110 w 502160"/>
            <a:gd name="connsiteY41" fmla="*/ 666750 h 914400"/>
            <a:gd name="connsiteX42" fmla="*/ 473585 w 502160"/>
            <a:gd name="connsiteY42" fmla="*/ 638175 h 914400"/>
            <a:gd name="connsiteX43" fmla="*/ 473585 w 502160"/>
            <a:gd name="connsiteY43" fmla="*/ 600075 h 914400"/>
            <a:gd name="connsiteX44" fmla="*/ 464060 w 502160"/>
            <a:gd name="connsiteY44" fmla="*/ 28575 h 914400"/>
            <a:gd name="connsiteX45" fmla="*/ 449772 w 502160"/>
            <a:gd name="connsiteY45" fmla="*/ 0 h 914400"/>
            <a:gd name="connsiteX46" fmla="*/ 154497 w 502160"/>
            <a:gd name="connsiteY46" fmla="*/ 42863 h 9144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Lst>
          <a:rect l="l" t="t" r="r" b="b"/>
          <a:pathLst>
            <a:path w="502160" h="914400">
              <a:moveTo>
                <a:pt x="154497" y="42863"/>
              </a:moveTo>
              <a:lnTo>
                <a:pt x="154497" y="42863"/>
              </a:lnTo>
              <a:cubicBezTo>
                <a:pt x="143385" y="52388"/>
                <a:pt x="131509" y="61089"/>
                <a:pt x="121160" y="71438"/>
              </a:cubicBezTo>
              <a:cubicBezTo>
                <a:pt x="107511" y="85087"/>
                <a:pt x="114619" y="84519"/>
                <a:pt x="106872" y="100013"/>
              </a:cubicBezTo>
              <a:cubicBezTo>
                <a:pt x="104312" y="105132"/>
                <a:pt x="100522" y="109538"/>
                <a:pt x="97347" y="114300"/>
              </a:cubicBezTo>
              <a:lnTo>
                <a:pt x="87822" y="142875"/>
              </a:lnTo>
              <a:cubicBezTo>
                <a:pt x="86235" y="147638"/>
                <a:pt x="85845" y="152986"/>
                <a:pt x="83060" y="157163"/>
              </a:cubicBezTo>
              <a:cubicBezTo>
                <a:pt x="79885" y="161925"/>
                <a:pt x="76095" y="166331"/>
                <a:pt x="73535" y="171450"/>
              </a:cubicBezTo>
              <a:cubicBezTo>
                <a:pt x="53817" y="210884"/>
                <a:pt x="86543" y="159082"/>
                <a:pt x="59247" y="200025"/>
              </a:cubicBezTo>
              <a:cubicBezTo>
                <a:pt x="57660" y="204788"/>
                <a:pt x="56730" y="209823"/>
                <a:pt x="54485" y="214313"/>
              </a:cubicBezTo>
              <a:cubicBezTo>
                <a:pt x="51925" y="219432"/>
                <a:pt x="46605" y="223118"/>
                <a:pt x="44960" y="228600"/>
              </a:cubicBezTo>
              <a:cubicBezTo>
                <a:pt x="41734" y="239352"/>
                <a:pt x="41785" y="250825"/>
                <a:pt x="40197" y="261938"/>
              </a:cubicBezTo>
              <a:cubicBezTo>
                <a:pt x="41785" y="296863"/>
                <a:pt x="42377" y="331847"/>
                <a:pt x="44960" y="366713"/>
              </a:cubicBezTo>
              <a:cubicBezTo>
                <a:pt x="45597" y="375311"/>
                <a:pt x="52132" y="400165"/>
                <a:pt x="54485" y="409575"/>
              </a:cubicBezTo>
              <a:cubicBezTo>
                <a:pt x="63560" y="536639"/>
                <a:pt x="52712" y="438812"/>
                <a:pt x="64010" y="495300"/>
              </a:cubicBezTo>
              <a:cubicBezTo>
                <a:pt x="72392" y="537212"/>
                <a:pt x="64265" y="510355"/>
                <a:pt x="73535" y="538163"/>
              </a:cubicBezTo>
              <a:cubicBezTo>
                <a:pt x="71583" y="569388"/>
                <a:pt x="72708" y="606282"/>
                <a:pt x="64010" y="638175"/>
              </a:cubicBezTo>
              <a:cubicBezTo>
                <a:pt x="61368" y="647861"/>
                <a:pt x="61585" y="659650"/>
                <a:pt x="54485" y="666750"/>
              </a:cubicBezTo>
              <a:lnTo>
                <a:pt x="40197" y="681038"/>
              </a:lnTo>
              <a:cubicBezTo>
                <a:pt x="28230" y="716941"/>
                <a:pt x="44371" y="672692"/>
                <a:pt x="25910" y="709613"/>
              </a:cubicBezTo>
              <a:cubicBezTo>
                <a:pt x="6191" y="749049"/>
                <a:pt x="38920" y="697239"/>
                <a:pt x="11622" y="738188"/>
              </a:cubicBezTo>
              <a:cubicBezTo>
                <a:pt x="5043" y="757925"/>
                <a:pt x="-8063" y="783544"/>
                <a:pt x="6860" y="804863"/>
              </a:cubicBezTo>
              <a:cubicBezTo>
                <a:pt x="12618" y="813088"/>
                <a:pt x="35435" y="814388"/>
                <a:pt x="35435" y="814388"/>
              </a:cubicBezTo>
              <a:cubicBezTo>
                <a:pt x="46547" y="812800"/>
                <a:pt x="57728" y="811633"/>
                <a:pt x="68772" y="809625"/>
              </a:cubicBezTo>
              <a:cubicBezTo>
                <a:pt x="84612" y="806745"/>
                <a:pt x="101478" y="800311"/>
                <a:pt x="116397" y="795338"/>
              </a:cubicBezTo>
              <a:lnTo>
                <a:pt x="144972" y="785813"/>
              </a:lnTo>
              <a:cubicBezTo>
                <a:pt x="157391" y="781673"/>
                <a:pt x="170372" y="779463"/>
                <a:pt x="183072" y="776288"/>
              </a:cubicBezTo>
              <a:cubicBezTo>
                <a:pt x="198778" y="772361"/>
                <a:pt x="230697" y="766763"/>
                <a:pt x="230697" y="766763"/>
              </a:cubicBezTo>
              <a:cubicBezTo>
                <a:pt x="249747" y="768350"/>
                <a:pt x="270749" y="762976"/>
                <a:pt x="287847" y="771525"/>
              </a:cubicBezTo>
              <a:cubicBezTo>
                <a:pt x="294988" y="775096"/>
                <a:pt x="296182" y="805459"/>
                <a:pt x="302135" y="814388"/>
              </a:cubicBezTo>
              <a:lnTo>
                <a:pt x="321185" y="842963"/>
              </a:lnTo>
              <a:cubicBezTo>
                <a:pt x="324360" y="852488"/>
                <a:pt x="329290" y="861599"/>
                <a:pt x="330710" y="871538"/>
              </a:cubicBezTo>
              <a:cubicBezTo>
                <a:pt x="332297" y="882650"/>
                <a:pt x="330913" y="894617"/>
                <a:pt x="335472" y="904875"/>
              </a:cubicBezTo>
              <a:cubicBezTo>
                <a:pt x="337797" y="910106"/>
                <a:pt x="344997" y="911225"/>
                <a:pt x="349760" y="914400"/>
              </a:cubicBezTo>
              <a:cubicBezTo>
                <a:pt x="388235" y="907988"/>
                <a:pt x="369178" y="912691"/>
                <a:pt x="406910" y="900113"/>
              </a:cubicBezTo>
              <a:lnTo>
                <a:pt x="421197" y="895350"/>
              </a:lnTo>
              <a:cubicBezTo>
                <a:pt x="437072" y="871538"/>
                <a:pt x="425960" y="884238"/>
                <a:pt x="459297" y="862013"/>
              </a:cubicBezTo>
              <a:cubicBezTo>
                <a:pt x="467651" y="856444"/>
                <a:pt x="478347" y="855663"/>
                <a:pt x="487872" y="852488"/>
              </a:cubicBezTo>
              <a:lnTo>
                <a:pt x="502160" y="847725"/>
              </a:lnTo>
              <a:cubicBezTo>
                <a:pt x="500572" y="808038"/>
                <a:pt x="500039" y="768294"/>
                <a:pt x="497397" y="728663"/>
              </a:cubicBezTo>
              <a:cubicBezTo>
                <a:pt x="495800" y="704713"/>
                <a:pt x="492622" y="709562"/>
                <a:pt x="487872" y="690563"/>
              </a:cubicBezTo>
              <a:cubicBezTo>
                <a:pt x="485909" y="682710"/>
                <a:pt x="485240" y="674560"/>
                <a:pt x="483110" y="666750"/>
              </a:cubicBezTo>
              <a:cubicBezTo>
                <a:pt x="480468" y="657064"/>
                <a:pt x="473585" y="648215"/>
                <a:pt x="473585" y="638175"/>
              </a:cubicBezTo>
              <a:lnTo>
                <a:pt x="473585" y="600075"/>
              </a:lnTo>
              <a:lnTo>
                <a:pt x="464060" y="28575"/>
              </a:lnTo>
              <a:lnTo>
                <a:pt x="449772" y="0"/>
              </a:lnTo>
              <a:lnTo>
                <a:pt x="154497" y="42863"/>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249000</xdr:colOff>
      <xdr:row>127</xdr:row>
      <xdr:rowOff>159778</xdr:rowOff>
    </xdr:from>
    <xdr:to>
      <xdr:col>11</xdr:col>
      <xdr:colOff>206954</xdr:colOff>
      <xdr:row>133</xdr:row>
      <xdr:rowOff>67890</xdr:rowOff>
    </xdr:to>
    <xdr:sp macro="" textlink="">
      <xdr:nvSpPr>
        <xdr:cNvPr id="44" name="Alabama"/>
        <xdr:cNvSpPr/>
      </xdr:nvSpPr>
      <xdr:spPr>
        <a:xfrm>
          <a:off x="5849700" y="16314178"/>
          <a:ext cx="567554" cy="898712"/>
        </a:xfrm>
        <a:custGeom>
          <a:avLst/>
          <a:gdLst>
            <a:gd name="connsiteX0" fmla="*/ 0 w 572036"/>
            <a:gd name="connsiteY0" fmla="*/ 66675 h 923925"/>
            <a:gd name="connsiteX1" fmla="*/ 23813 w 572036"/>
            <a:gd name="connsiteY1" fmla="*/ 714375 h 923925"/>
            <a:gd name="connsiteX2" fmla="*/ 71438 w 572036"/>
            <a:gd name="connsiteY2" fmla="*/ 923925 h 923925"/>
            <a:gd name="connsiteX3" fmla="*/ 109538 w 572036"/>
            <a:gd name="connsiteY3" fmla="*/ 885825 h 923925"/>
            <a:gd name="connsiteX4" fmla="*/ 123825 w 572036"/>
            <a:gd name="connsiteY4" fmla="*/ 890587 h 923925"/>
            <a:gd name="connsiteX5" fmla="*/ 128588 w 572036"/>
            <a:gd name="connsiteY5" fmla="*/ 904875 h 923925"/>
            <a:gd name="connsiteX6" fmla="*/ 142875 w 572036"/>
            <a:gd name="connsiteY6" fmla="*/ 909637 h 923925"/>
            <a:gd name="connsiteX7" fmla="*/ 161925 w 572036"/>
            <a:gd name="connsiteY7" fmla="*/ 904875 h 923925"/>
            <a:gd name="connsiteX8" fmla="*/ 195263 w 572036"/>
            <a:gd name="connsiteY8" fmla="*/ 900112 h 923925"/>
            <a:gd name="connsiteX9" fmla="*/ 209550 w 572036"/>
            <a:gd name="connsiteY9" fmla="*/ 895350 h 923925"/>
            <a:gd name="connsiteX10" fmla="*/ 190500 w 572036"/>
            <a:gd name="connsiteY10" fmla="*/ 776287 h 923925"/>
            <a:gd name="connsiteX11" fmla="*/ 557213 w 572036"/>
            <a:gd name="connsiteY11" fmla="*/ 709612 h 923925"/>
            <a:gd name="connsiteX12" fmla="*/ 552450 w 572036"/>
            <a:gd name="connsiteY12" fmla="*/ 609600 h 923925"/>
            <a:gd name="connsiteX13" fmla="*/ 542925 w 572036"/>
            <a:gd name="connsiteY13" fmla="*/ 547687 h 923925"/>
            <a:gd name="connsiteX14" fmla="*/ 538163 w 572036"/>
            <a:gd name="connsiteY14" fmla="*/ 514350 h 923925"/>
            <a:gd name="connsiteX15" fmla="*/ 542925 w 572036"/>
            <a:gd name="connsiteY15" fmla="*/ 485775 h 923925"/>
            <a:gd name="connsiteX16" fmla="*/ 566738 w 572036"/>
            <a:gd name="connsiteY16" fmla="*/ 457200 h 923925"/>
            <a:gd name="connsiteX17" fmla="*/ 571500 w 572036"/>
            <a:gd name="connsiteY17" fmla="*/ 442912 h 923925"/>
            <a:gd name="connsiteX18" fmla="*/ 557213 w 572036"/>
            <a:gd name="connsiteY18" fmla="*/ 438150 h 923925"/>
            <a:gd name="connsiteX19" fmla="*/ 533400 w 572036"/>
            <a:gd name="connsiteY19" fmla="*/ 409575 h 923925"/>
            <a:gd name="connsiteX20" fmla="*/ 523875 w 572036"/>
            <a:gd name="connsiteY20" fmla="*/ 381000 h 923925"/>
            <a:gd name="connsiteX21" fmla="*/ 514350 w 572036"/>
            <a:gd name="connsiteY21" fmla="*/ 328612 h 923925"/>
            <a:gd name="connsiteX22" fmla="*/ 504825 w 572036"/>
            <a:gd name="connsiteY22" fmla="*/ 266700 h 923925"/>
            <a:gd name="connsiteX23" fmla="*/ 495300 w 572036"/>
            <a:gd name="connsiteY23" fmla="*/ 233362 h 923925"/>
            <a:gd name="connsiteX24" fmla="*/ 485775 w 572036"/>
            <a:gd name="connsiteY24" fmla="*/ 214312 h 923925"/>
            <a:gd name="connsiteX25" fmla="*/ 481013 w 572036"/>
            <a:gd name="connsiteY25" fmla="*/ 190500 h 923925"/>
            <a:gd name="connsiteX26" fmla="*/ 476250 w 572036"/>
            <a:gd name="connsiteY26" fmla="*/ 161925 h 923925"/>
            <a:gd name="connsiteX27" fmla="*/ 452438 w 572036"/>
            <a:gd name="connsiteY27" fmla="*/ 133350 h 923925"/>
            <a:gd name="connsiteX28" fmla="*/ 433388 w 572036"/>
            <a:gd name="connsiteY28" fmla="*/ 104775 h 923925"/>
            <a:gd name="connsiteX29" fmla="*/ 423863 w 572036"/>
            <a:gd name="connsiteY29" fmla="*/ 76200 h 923925"/>
            <a:gd name="connsiteX30" fmla="*/ 409575 w 572036"/>
            <a:gd name="connsiteY30" fmla="*/ 47625 h 923925"/>
            <a:gd name="connsiteX31" fmla="*/ 400050 w 572036"/>
            <a:gd name="connsiteY31" fmla="*/ 14287 h 923925"/>
            <a:gd name="connsiteX32" fmla="*/ 395288 w 572036"/>
            <a:gd name="connsiteY32" fmla="*/ 0 h 923925"/>
            <a:gd name="connsiteX33" fmla="*/ 123825 w 572036"/>
            <a:gd name="connsiteY33" fmla="*/ 52387 h 923925"/>
            <a:gd name="connsiteX34" fmla="*/ 57150 w 572036"/>
            <a:gd name="connsiteY34" fmla="*/ 42862 h 923925"/>
            <a:gd name="connsiteX35" fmla="*/ 28575 w 572036"/>
            <a:gd name="connsiteY35" fmla="*/ 52387 h 923925"/>
            <a:gd name="connsiteX36" fmla="*/ 0 w 572036"/>
            <a:gd name="connsiteY36" fmla="*/ 66675 h 92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572036" h="923925">
              <a:moveTo>
                <a:pt x="0" y="66675"/>
              </a:moveTo>
              <a:lnTo>
                <a:pt x="23813" y="714375"/>
              </a:lnTo>
              <a:lnTo>
                <a:pt x="71438" y="923925"/>
              </a:lnTo>
              <a:cubicBezTo>
                <a:pt x="80526" y="911201"/>
                <a:pt x="88780" y="885825"/>
                <a:pt x="109538" y="885825"/>
              </a:cubicBezTo>
              <a:cubicBezTo>
                <a:pt x="114558" y="885825"/>
                <a:pt x="119063" y="889000"/>
                <a:pt x="123825" y="890587"/>
              </a:cubicBezTo>
              <a:cubicBezTo>
                <a:pt x="125413" y="895350"/>
                <a:pt x="125038" y="901325"/>
                <a:pt x="128588" y="904875"/>
              </a:cubicBezTo>
              <a:cubicBezTo>
                <a:pt x="132138" y="908425"/>
                <a:pt x="137855" y="909637"/>
                <a:pt x="142875" y="909637"/>
              </a:cubicBezTo>
              <a:cubicBezTo>
                <a:pt x="149420" y="909637"/>
                <a:pt x="155485" y="906046"/>
                <a:pt x="161925" y="904875"/>
              </a:cubicBezTo>
              <a:cubicBezTo>
                <a:pt x="172969" y="902867"/>
                <a:pt x="184150" y="901700"/>
                <a:pt x="195263" y="900112"/>
              </a:cubicBezTo>
              <a:lnTo>
                <a:pt x="209550" y="895350"/>
              </a:lnTo>
              <a:lnTo>
                <a:pt x="190500" y="776287"/>
              </a:lnTo>
              <a:lnTo>
                <a:pt x="557213" y="709612"/>
              </a:lnTo>
              <a:cubicBezTo>
                <a:pt x="555625" y="676275"/>
                <a:pt x="554670" y="642901"/>
                <a:pt x="552450" y="609600"/>
              </a:cubicBezTo>
              <a:cubicBezTo>
                <a:pt x="547567" y="536356"/>
                <a:pt x="550901" y="591554"/>
                <a:pt x="542925" y="547687"/>
              </a:cubicBezTo>
              <a:cubicBezTo>
                <a:pt x="540917" y="536643"/>
                <a:pt x="539750" y="525462"/>
                <a:pt x="538163" y="514350"/>
              </a:cubicBezTo>
              <a:cubicBezTo>
                <a:pt x="539750" y="504825"/>
                <a:pt x="539872" y="494936"/>
                <a:pt x="542925" y="485775"/>
              </a:cubicBezTo>
              <a:cubicBezTo>
                <a:pt x="546241" y="475827"/>
                <a:pt x="560105" y="463833"/>
                <a:pt x="566738" y="457200"/>
              </a:cubicBezTo>
              <a:cubicBezTo>
                <a:pt x="568325" y="452437"/>
                <a:pt x="573745" y="447402"/>
                <a:pt x="571500" y="442912"/>
              </a:cubicBezTo>
              <a:cubicBezTo>
                <a:pt x="569255" y="438422"/>
                <a:pt x="561390" y="440935"/>
                <a:pt x="557213" y="438150"/>
              </a:cubicBezTo>
              <a:cubicBezTo>
                <a:pt x="546212" y="430816"/>
                <a:pt x="540428" y="420117"/>
                <a:pt x="533400" y="409575"/>
              </a:cubicBezTo>
              <a:cubicBezTo>
                <a:pt x="530225" y="400050"/>
                <a:pt x="525295" y="390939"/>
                <a:pt x="523875" y="381000"/>
              </a:cubicBezTo>
              <a:cubicBezTo>
                <a:pt x="518187" y="341182"/>
                <a:pt x="521836" y="358552"/>
                <a:pt x="514350" y="328612"/>
              </a:cubicBezTo>
              <a:cubicBezTo>
                <a:pt x="510225" y="295606"/>
                <a:pt x="511061" y="294761"/>
                <a:pt x="504825" y="266700"/>
              </a:cubicBezTo>
              <a:cubicBezTo>
                <a:pt x="502965" y="258328"/>
                <a:pt x="498974" y="241934"/>
                <a:pt x="495300" y="233362"/>
              </a:cubicBezTo>
              <a:cubicBezTo>
                <a:pt x="492503" y="226837"/>
                <a:pt x="488950" y="220662"/>
                <a:pt x="485775" y="214312"/>
              </a:cubicBezTo>
              <a:cubicBezTo>
                <a:pt x="484188" y="206375"/>
                <a:pt x="482461" y="198464"/>
                <a:pt x="481013" y="190500"/>
              </a:cubicBezTo>
              <a:cubicBezTo>
                <a:pt x="479286" y="180999"/>
                <a:pt x="479304" y="171086"/>
                <a:pt x="476250" y="161925"/>
              </a:cubicBezTo>
              <a:cubicBezTo>
                <a:pt x="471995" y="149160"/>
                <a:pt x="460176" y="143299"/>
                <a:pt x="452438" y="133350"/>
              </a:cubicBezTo>
              <a:cubicBezTo>
                <a:pt x="445410" y="124314"/>
                <a:pt x="439738" y="114300"/>
                <a:pt x="433388" y="104775"/>
              </a:cubicBezTo>
              <a:cubicBezTo>
                <a:pt x="427819" y="96421"/>
                <a:pt x="427038" y="85725"/>
                <a:pt x="423863" y="76200"/>
              </a:cubicBezTo>
              <a:cubicBezTo>
                <a:pt x="417291" y="56483"/>
                <a:pt x="421884" y="66088"/>
                <a:pt x="409575" y="47625"/>
              </a:cubicBezTo>
              <a:cubicBezTo>
                <a:pt x="398155" y="13361"/>
                <a:pt x="412013" y="56156"/>
                <a:pt x="400050" y="14287"/>
              </a:cubicBezTo>
              <a:cubicBezTo>
                <a:pt x="398671" y="9460"/>
                <a:pt x="395288" y="0"/>
                <a:pt x="395288" y="0"/>
              </a:cubicBezTo>
              <a:lnTo>
                <a:pt x="123825" y="52387"/>
              </a:lnTo>
              <a:cubicBezTo>
                <a:pt x="84542" y="37656"/>
                <a:pt x="93509" y="33772"/>
                <a:pt x="57150" y="42862"/>
              </a:cubicBezTo>
              <a:cubicBezTo>
                <a:pt x="47410" y="45297"/>
                <a:pt x="28575" y="52387"/>
                <a:pt x="28575" y="52387"/>
              </a:cubicBezTo>
              <a:cubicBezTo>
                <a:pt x="12967" y="62793"/>
                <a:pt x="20012" y="61912"/>
                <a:pt x="0" y="66675"/>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44213</xdr:colOff>
      <xdr:row>127</xdr:row>
      <xdr:rowOff>68725</xdr:rowOff>
    </xdr:from>
    <xdr:to>
      <xdr:col>12</xdr:col>
      <xdr:colOff>182885</xdr:colOff>
      <xdr:row>132</xdr:row>
      <xdr:rowOff>61819</xdr:rowOff>
    </xdr:to>
    <xdr:sp macro="" textlink="">
      <xdr:nvSpPr>
        <xdr:cNvPr id="45" name="Georgia"/>
        <xdr:cNvSpPr/>
      </xdr:nvSpPr>
      <xdr:spPr>
        <a:xfrm>
          <a:off x="6254513" y="16223125"/>
          <a:ext cx="748272" cy="818594"/>
        </a:xfrm>
        <a:custGeom>
          <a:avLst/>
          <a:gdLst>
            <a:gd name="connsiteX0" fmla="*/ 0 w 757237"/>
            <a:gd name="connsiteY0" fmla="*/ 86570 h 843807"/>
            <a:gd name="connsiteX1" fmla="*/ 0 w 757237"/>
            <a:gd name="connsiteY1" fmla="*/ 86570 h 843807"/>
            <a:gd name="connsiteX2" fmla="*/ 14287 w 757237"/>
            <a:gd name="connsiteY2" fmla="*/ 124670 h 843807"/>
            <a:gd name="connsiteX3" fmla="*/ 19050 w 757237"/>
            <a:gd name="connsiteY3" fmla="*/ 138957 h 843807"/>
            <a:gd name="connsiteX4" fmla="*/ 28575 w 757237"/>
            <a:gd name="connsiteY4" fmla="*/ 153245 h 843807"/>
            <a:gd name="connsiteX5" fmla="*/ 42862 w 757237"/>
            <a:gd name="connsiteY5" fmla="*/ 200870 h 843807"/>
            <a:gd name="connsiteX6" fmla="*/ 52387 w 757237"/>
            <a:gd name="connsiteY6" fmla="*/ 215157 h 843807"/>
            <a:gd name="connsiteX7" fmla="*/ 61912 w 757237"/>
            <a:gd name="connsiteY7" fmla="*/ 243732 h 843807"/>
            <a:gd name="connsiteX8" fmla="*/ 66675 w 757237"/>
            <a:gd name="connsiteY8" fmla="*/ 258020 h 843807"/>
            <a:gd name="connsiteX9" fmla="*/ 76200 w 757237"/>
            <a:gd name="connsiteY9" fmla="*/ 272307 h 843807"/>
            <a:gd name="connsiteX10" fmla="*/ 80962 w 757237"/>
            <a:gd name="connsiteY10" fmla="*/ 300882 h 843807"/>
            <a:gd name="connsiteX11" fmla="*/ 85725 w 757237"/>
            <a:gd name="connsiteY11" fmla="*/ 315170 h 843807"/>
            <a:gd name="connsiteX12" fmla="*/ 95250 w 757237"/>
            <a:gd name="connsiteY12" fmla="*/ 353270 h 843807"/>
            <a:gd name="connsiteX13" fmla="*/ 104775 w 757237"/>
            <a:gd name="connsiteY13" fmla="*/ 381845 h 843807"/>
            <a:gd name="connsiteX14" fmla="*/ 114300 w 757237"/>
            <a:gd name="connsiteY14" fmla="*/ 415182 h 843807"/>
            <a:gd name="connsiteX15" fmla="*/ 119062 w 757237"/>
            <a:gd name="connsiteY15" fmla="*/ 443757 h 843807"/>
            <a:gd name="connsiteX16" fmla="*/ 128587 w 757237"/>
            <a:gd name="connsiteY16" fmla="*/ 505670 h 843807"/>
            <a:gd name="connsiteX17" fmla="*/ 152400 w 757237"/>
            <a:gd name="connsiteY17" fmla="*/ 534245 h 843807"/>
            <a:gd name="connsiteX18" fmla="*/ 166687 w 757237"/>
            <a:gd name="connsiteY18" fmla="*/ 543770 h 843807"/>
            <a:gd name="connsiteX19" fmla="*/ 161925 w 757237"/>
            <a:gd name="connsiteY19" fmla="*/ 562820 h 843807"/>
            <a:gd name="connsiteX20" fmla="*/ 152400 w 757237"/>
            <a:gd name="connsiteY20" fmla="*/ 577107 h 843807"/>
            <a:gd name="connsiteX21" fmla="*/ 147637 w 757237"/>
            <a:gd name="connsiteY21" fmla="*/ 591395 h 843807"/>
            <a:gd name="connsiteX22" fmla="*/ 152400 w 757237"/>
            <a:gd name="connsiteY22" fmla="*/ 805707 h 843807"/>
            <a:gd name="connsiteX23" fmla="*/ 271462 w 757237"/>
            <a:gd name="connsiteY23" fmla="*/ 843807 h 843807"/>
            <a:gd name="connsiteX24" fmla="*/ 600075 w 757237"/>
            <a:gd name="connsiteY24" fmla="*/ 805707 h 843807"/>
            <a:gd name="connsiteX25" fmla="*/ 628650 w 757237"/>
            <a:gd name="connsiteY25" fmla="*/ 824757 h 843807"/>
            <a:gd name="connsiteX26" fmla="*/ 652462 w 757237"/>
            <a:gd name="connsiteY26" fmla="*/ 739032 h 843807"/>
            <a:gd name="connsiteX27" fmla="*/ 742950 w 757237"/>
            <a:gd name="connsiteY27" fmla="*/ 739032 h 843807"/>
            <a:gd name="connsiteX28" fmla="*/ 738187 w 757237"/>
            <a:gd name="connsiteY28" fmla="*/ 677120 h 843807"/>
            <a:gd name="connsiteX29" fmla="*/ 728662 w 757237"/>
            <a:gd name="connsiteY29" fmla="*/ 648545 h 843807"/>
            <a:gd name="connsiteX30" fmla="*/ 738187 w 757237"/>
            <a:gd name="connsiteY30" fmla="*/ 581870 h 843807"/>
            <a:gd name="connsiteX31" fmla="*/ 742950 w 757237"/>
            <a:gd name="connsiteY31" fmla="*/ 553295 h 843807"/>
            <a:gd name="connsiteX32" fmla="*/ 747712 w 757237"/>
            <a:gd name="connsiteY32" fmla="*/ 539007 h 843807"/>
            <a:gd name="connsiteX33" fmla="*/ 757237 w 757237"/>
            <a:gd name="connsiteY33" fmla="*/ 500907 h 843807"/>
            <a:gd name="connsiteX34" fmla="*/ 752475 w 757237"/>
            <a:gd name="connsiteY34" fmla="*/ 467570 h 843807"/>
            <a:gd name="connsiteX35" fmla="*/ 728662 w 757237"/>
            <a:gd name="connsiteY35" fmla="*/ 438995 h 843807"/>
            <a:gd name="connsiteX36" fmla="*/ 704850 w 757237"/>
            <a:gd name="connsiteY36" fmla="*/ 415182 h 843807"/>
            <a:gd name="connsiteX37" fmla="*/ 676275 w 757237"/>
            <a:gd name="connsiteY37" fmla="*/ 372320 h 843807"/>
            <a:gd name="connsiteX38" fmla="*/ 666750 w 757237"/>
            <a:gd name="connsiteY38" fmla="*/ 358032 h 843807"/>
            <a:gd name="connsiteX39" fmla="*/ 657225 w 757237"/>
            <a:gd name="connsiteY39" fmla="*/ 343745 h 843807"/>
            <a:gd name="connsiteX40" fmla="*/ 652462 w 757237"/>
            <a:gd name="connsiteY40" fmla="*/ 296120 h 843807"/>
            <a:gd name="connsiteX41" fmla="*/ 623887 w 757237"/>
            <a:gd name="connsiteY41" fmla="*/ 281832 h 843807"/>
            <a:gd name="connsiteX42" fmla="*/ 581025 w 757237"/>
            <a:gd name="connsiteY42" fmla="*/ 258020 h 843807"/>
            <a:gd name="connsiteX43" fmla="*/ 561975 w 757237"/>
            <a:gd name="connsiteY43" fmla="*/ 229445 h 843807"/>
            <a:gd name="connsiteX44" fmla="*/ 552450 w 757237"/>
            <a:gd name="connsiteY44" fmla="*/ 215157 h 843807"/>
            <a:gd name="connsiteX45" fmla="*/ 538162 w 757237"/>
            <a:gd name="connsiteY45" fmla="*/ 210395 h 843807"/>
            <a:gd name="connsiteX46" fmla="*/ 481012 w 757237"/>
            <a:gd name="connsiteY46" fmla="*/ 200870 h 843807"/>
            <a:gd name="connsiteX47" fmla="*/ 447675 w 757237"/>
            <a:gd name="connsiteY47" fmla="*/ 191345 h 843807"/>
            <a:gd name="connsiteX48" fmla="*/ 414337 w 757237"/>
            <a:gd name="connsiteY48" fmla="*/ 148482 h 843807"/>
            <a:gd name="connsiteX49" fmla="*/ 404812 w 757237"/>
            <a:gd name="connsiteY49" fmla="*/ 134195 h 843807"/>
            <a:gd name="connsiteX50" fmla="*/ 395287 w 757237"/>
            <a:gd name="connsiteY50" fmla="*/ 119907 h 843807"/>
            <a:gd name="connsiteX51" fmla="*/ 376237 w 757237"/>
            <a:gd name="connsiteY51" fmla="*/ 91332 h 843807"/>
            <a:gd name="connsiteX52" fmla="*/ 366712 w 757237"/>
            <a:gd name="connsiteY52" fmla="*/ 62757 h 843807"/>
            <a:gd name="connsiteX53" fmla="*/ 342900 w 757237"/>
            <a:gd name="connsiteY53" fmla="*/ 34182 h 843807"/>
            <a:gd name="connsiteX54" fmla="*/ 338137 w 757237"/>
            <a:gd name="connsiteY54" fmla="*/ 19895 h 843807"/>
            <a:gd name="connsiteX55" fmla="*/ 333375 w 757237"/>
            <a:gd name="connsiteY55" fmla="*/ 5607 h 843807"/>
            <a:gd name="connsiteX56" fmla="*/ 0 w 757237"/>
            <a:gd name="connsiteY56" fmla="*/ 86570 h 8438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Lst>
          <a:rect l="l" t="t" r="r" b="b"/>
          <a:pathLst>
            <a:path w="757237" h="843807">
              <a:moveTo>
                <a:pt x="0" y="86570"/>
              </a:moveTo>
              <a:lnTo>
                <a:pt x="0" y="86570"/>
              </a:lnTo>
              <a:cubicBezTo>
                <a:pt x="4762" y="99270"/>
                <a:pt x="9652" y="111923"/>
                <a:pt x="14287" y="124670"/>
              </a:cubicBezTo>
              <a:cubicBezTo>
                <a:pt x="16003" y="129388"/>
                <a:pt x="16805" y="134467"/>
                <a:pt x="19050" y="138957"/>
              </a:cubicBezTo>
              <a:cubicBezTo>
                <a:pt x="21610" y="144077"/>
                <a:pt x="25400" y="148482"/>
                <a:pt x="28575" y="153245"/>
              </a:cubicBezTo>
              <a:cubicBezTo>
                <a:pt x="31237" y="163895"/>
                <a:pt x="38223" y="193912"/>
                <a:pt x="42862" y="200870"/>
              </a:cubicBezTo>
              <a:cubicBezTo>
                <a:pt x="46037" y="205632"/>
                <a:pt x="50062" y="209927"/>
                <a:pt x="52387" y="215157"/>
              </a:cubicBezTo>
              <a:cubicBezTo>
                <a:pt x="56465" y="224332"/>
                <a:pt x="58737" y="234207"/>
                <a:pt x="61912" y="243732"/>
              </a:cubicBezTo>
              <a:lnTo>
                <a:pt x="66675" y="258020"/>
              </a:lnTo>
              <a:cubicBezTo>
                <a:pt x="68485" y="263450"/>
                <a:pt x="73025" y="267545"/>
                <a:pt x="76200" y="272307"/>
              </a:cubicBezTo>
              <a:cubicBezTo>
                <a:pt x="77787" y="281832"/>
                <a:pt x="78867" y="291456"/>
                <a:pt x="80962" y="300882"/>
              </a:cubicBezTo>
              <a:cubicBezTo>
                <a:pt x="82051" y="305783"/>
                <a:pt x="84404" y="310327"/>
                <a:pt x="85725" y="315170"/>
              </a:cubicBezTo>
              <a:cubicBezTo>
                <a:pt x="89170" y="327800"/>
                <a:pt x="92075" y="340570"/>
                <a:pt x="95250" y="353270"/>
              </a:cubicBezTo>
              <a:cubicBezTo>
                <a:pt x="97685" y="363010"/>
                <a:pt x="102340" y="372104"/>
                <a:pt x="104775" y="381845"/>
              </a:cubicBezTo>
              <a:cubicBezTo>
                <a:pt x="110754" y="405765"/>
                <a:pt x="107467" y="394686"/>
                <a:pt x="114300" y="415182"/>
              </a:cubicBezTo>
              <a:cubicBezTo>
                <a:pt x="115887" y="424707"/>
                <a:pt x="117786" y="434185"/>
                <a:pt x="119062" y="443757"/>
              </a:cubicBezTo>
              <a:cubicBezTo>
                <a:pt x="120295" y="453001"/>
                <a:pt x="122275" y="490942"/>
                <a:pt x="128587" y="505670"/>
              </a:cubicBezTo>
              <a:cubicBezTo>
                <a:pt x="132749" y="515382"/>
                <a:pt x="144772" y="527888"/>
                <a:pt x="152400" y="534245"/>
              </a:cubicBezTo>
              <a:cubicBezTo>
                <a:pt x="156797" y="537909"/>
                <a:pt x="161925" y="540595"/>
                <a:pt x="166687" y="543770"/>
              </a:cubicBezTo>
              <a:cubicBezTo>
                <a:pt x="165100" y="550120"/>
                <a:pt x="164503" y="556804"/>
                <a:pt x="161925" y="562820"/>
              </a:cubicBezTo>
              <a:cubicBezTo>
                <a:pt x="159670" y="568081"/>
                <a:pt x="154960" y="571988"/>
                <a:pt x="152400" y="577107"/>
              </a:cubicBezTo>
              <a:cubicBezTo>
                <a:pt x="150155" y="581597"/>
                <a:pt x="149225" y="586632"/>
                <a:pt x="147637" y="591395"/>
              </a:cubicBezTo>
              <a:cubicBezTo>
                <a:pt x="154058" y="732645"/>
                <a:pt x="152400" y="661209"/>
                <a:pt x="152400" y="805707"/>
              </a:cubicBezTo>
              <a:lnTo>
                <a:pt x="271462" y="843807"/>
              </a:lnTo>
              <a:lnTo>
                <a:pt x="600075" y="805707"/>
              </a:lnTo>
              <a:lnTo>
                <a:pt x="628650" y="824757"/>
              </a:lnTo>
              <a:lnTo>
                <a:pt x="652462" y="739032"/>
              </a:lnTo>
              <a:lnTo>
                <a:pt x="742950" y="739032"/>
              </a:lnTo>
              <a:cubicBezTo>
                <a:pt x="741362" y="718395"/>
                <a:pt x="741415" y="697565"/>
                <a:pt x="738187" y="677120"/>
              </a:cubicBezTo>
              <a:cubicBezTo>
                <a:pt x="736621" y="667203"/>
                <a:pt x="728662" y="648545"/>
                <a:pt x="728662" y="648545"/>
              </a:cubicBezTo>
              <a:cubicBezTo>
                <a:pt x="736241" y="580341"/>
                <a:pt x="729524" y="629518"/>
                <a:pt x="738187" y="581870"/>
              </a:cubicBezTo>
              <a:cubicBezTo>
                <a:pt x="739914" y="572369"/>
                <a:pt x="740855" y="562721"/>
                <a:pt x="742950" y="553295"/>
              </a:cubicBezTo>
              <a:cubicBezTo>
                <a:pt x="744039" y="548394"/>
                <a:pt x="746391" y="543850"/>
                <a:pt x="747712" y="539007"/>
              </a:cubicBezTo>
              <a:cubicBezTo>
                <a:pt x="751156" y="526377"/>
                <a:pt x="757237" y="500907"/>
                <a:pt x="757237" y="500907"/>
              </a:cubicBezTo>
              <a:cubicBezTo>
                <a:pt x="755650" y="489795"/>
                <a:pt x="755700" y="478322"/>
                <a:pt x="752475" y="467570"/>
              </a:cubicBezTo>
              <a:cubicBezTo>
                <a:pt x="749149" y="456482"/>
                <a:pt x="735308" y="446970"/>
                <a:pt x="728662" y="438995"/>
              </a:cubicBezTo>
              <a:cubicBezTo>
                <a:pt x="708816" y="415180"/>
                <a:pt x="731045" y="432646"/>
                <a:pt x="704850" y="415182"/>
              </a:cubicBezTo>
              <a:lnTo>
                <a:pt x="676275" y="372320"/>
              </a:lnTo>
              <a:lnTo>
                <a:pt x="666750" y="358032"/>
              </a:lnTo>
              <a:lnTo>
                <a:pt x="657225" y="343745"/>
              </a:lnTo>
              <a:cubicBezTo>
                <a:pt x="655637" y="327870"/>
                <a:pt x="657507" y="311255"/>
                <a:pt x="652462" y="296120"/>
              </a:cubicBezTo>
              <a:cubicBezTo>
                <a:pt x="649579" y="287471"/>
                <a:pt x="629938" y="285194"/>
                <a:pt x="623887" y="281832"/>
              </a:cubicBezTo>
              <a:cubicBezTo>
                <a:pt x="574762" y="254540"/>
                <a:pt x="613352" y="268795"/>
                <a:pt x="581025" y="258020"/>
              </a:cubicBezTo>
              <a:cubicBezTo>
                <a:pt x="572654" y="232910"/>
                <a:pt x="581794" y="253229"/>
                <a:pt x="561975" y="229445"/>
              </a:cubicBezTo>
              <a:cubicBezTo>
                <a:pt x="558311" y="225048"/>
                <a:pt x="556920" y="218733"/>
                <a:pt x="552450" y="215157"/>
              </a:cubicBezTo>
              <a:cubicBezTo>
                <a:pt x="548530" y="212021"/>
                <a:pt x="542989" y="211774"/>
                <a:pt x="538162" y="210395"/>
              </a:cubicBezTo>
              <a:cubicBezTo>
                <a:pt x="513682" y="203401"/>
                <a:pt x="511946" y="204736"/>
                <a:pt x="481012" y="200870"/>
              </a:cubicBezTo>
              <a:cubicBezTo>
                <a:pt x="478475" y="200236"/>
                <a:pt x="451772" y="194076"/>
                <a:pt x="447675" y="191345"/>
              </a:cubicBezTo>
              <a:cubicBezTo>
                <a:pt x="434245" y="182392"/>
                <a:pt x="421907" y="159836"/>
                <a:pt x="414337" y="148482"/>
              </a:cubicBezTo>
              <a:lnTo>
                <a:pt x="404812" y="134195"/>
              </a:lnTo>
              <a:lnTo>
                <a:pt x="395287" y="119907"/>
              </a:lnTo>
              <a:cubicBezTo>
                <a:pt x="379534" y="72645"/>
                <a:pt x="405964" y="144840"/>
                <a:pt x="376237" y="91332"/>
              </a:cubicBezTo>
              <a:cubicBezTo>
                <a:pt x="371361" y="82555"/>
                <a:pt x="372281" y="71111"/>
                <a:pt x="366712" y="62757"/>
              </a:cubicBezTo>
              <a:cubicBezTo>
                <a:pt x="353451" y="42866"/>
                <a:pt x="361234" y="52517"/>
                <a:pt x="342900" y="34182"/>
              </a:cubicBezTo>
              <a:cubicBezTo>
                <a:pt x="341312" y="29420"/>
                <a:pt x="339516" y="24722"/>
                <a:pt x="338137" y="19895"/>
              </a:cubicBezTo>
              <a:cubicBezTo>
                <a:pt x="332990" y="1881"/>
                <a:pt x="333375" y="-6325"/>
                <a:pt x="333375" y="5607"/>
              </a:cubicBezTo>
              <a:lnTo>
                <a:pt x="0" y="8657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373106</xdr:colOff>
      <xdr:row>126</xdr:row>
      <xdr:rowOff>139420</xdr:rowOff>
    </xdr:from>
    <xdr:to>
      <xdr:col>12</xdr:col>
      <xdr:colOff>478160</xdr:colOff>
      <xdr:row>130</xdr:row>
      <xdr:rowOff>12481</xdr:rowOff>
    </xdr:to>
    <xdr:sp macro="" textlink="">
      <xdr:nvSpPr>
        <xdr:cNvPr id="46" name="South_Carolina"/>
        <xdr:cNvSpPr/>
      </xdr:nvSpPr>
      <xdr:spPr>
        <a:xfrm>
          <a:off x="6583406" y="16128720"/>
          <a:ext cx="714654" cy="533461"/>
        </a:xfrm>
        <a:custGeom>
          <a:avLst/>
          <a:gdLst>
            <a:gd name="connsiteX0" fmla="*/ 0 w 719137"/>
            <a:gd name="connsiteY0" fmla="*/ 90487 h 548589"/>
            <a:gd name="connsiteX1" fmla="*/ 0 w 719137"/>
            <a:gd name="connsiteY1" fmla="*/ 90487 h 548589"/>
            <a:gd name="connsiteX2" fmla="*/ 23812 w 719137"/>
            <a:gd name="connsiteY2" fmla="*/ 123825 h 548589"/>
            <a:gd name="connsiteX3" fmla="*/ 38100 w 719137"/>
            <a:gd name="connsiteY3" fmla="*/ 138112 h 548589"/>
            <a:gd name="connsiteX4" fmla="*/ 57150 w 719137"/>
            <a:gd name="connsiteY4" fmla="*/ 166687 h 548589"/>
            <a:gd name="connsiteX5" fmla="*/ 66675 w 719137"/>
            <a:gd name="connsiteY5" fmla="*/ 180975 h 548589"/>
            <a:gd name="connsiteX6" fmla="*/ 71437 w 719137"/>
            <a:gd name="connsiteY6" fmla="*/ 195262 h 548589"/>
            <a:gd name="connsiteX7" fmla="*/ 90487 w 719137"/>
            <a:gd name="connsiteY7" fmla="*/ 242887 h 548589"/>
            <a:gd name="connsiteX8" fmla="*/ 104775 w 719137"/>
            <a:gd name="connsiteY8" fmla="*/ 252412 h 548589"/>
            <a:gd name="connsiteX9" fmla="*/ 123825 w 719137"/>
            <a:gd name="connsiteY9" fmla="*/ 280987 h 548589"/>
            <a:gd name="connsiteX10" fmla="*/ 171450 w 719137"/>
            <a:gd name="connsiteY10" fmla="*/ 295275 h 548589"/>
            <a:gd name="connsiteX11" fmla="*/ 185737 w 719137"/>
            <a:gd name="connsiteY11" fmla="*/ 300037 h 548589"/>
            <a:gd name="connsiteX12" fmla="*/ 219075 w 719137"/>
            <a:gd name="connsiteY12" fmla="*/ 323850 h 548589"/>
            <a:gd name="connsiteX13" fmla="*/ 247650 w 719137"/>
            <a:gd name="connsiteY13" fmla="*/ 342900 h 548589"/>
            <a:gd name="connsiteX14" fmla="*/ 261937 w 719137"/>
            <a:gd name="connsiteY14" fmla="*/ 347662 h 548589"/>
            <a:gd name="connsiteX15" fmla="*/ 304800 w 719137"/>
            <a:gd name="connsiteY15" fmla="*/ 381000 h 548589"/>
            <a:gd name="connsiteX16" fmla="*/ 323850 w 719137"/>
            <a:gd name="connsiteY16" fmla="*/ 409575 h 548589"/>
            <a:gd name="connsiteX17" fmla="*/ 328612 w 719137"/>
            <a:gd name="connsiteY17" fmla="*/ 438150 h 548589"/>
            <a:gd name="connsiteX18" fmla="*/ 333375 w 719137"/>
            <a:gd name="connsiteY18" fmla="*/ 452437 h 548589"/>
            <a:gd name="connsiteX19" fmla="*/ 352425 w 719137"/>
            <a:gd name="connsiteY19" fmla="*/ 466725 h 548589"/>
            <a:gd name="connsiteX20" fmla="*/ 366712 w 719137"/>
            <a:gd name="connsiteY20" fmla="*/ 481012 h 548589"/>
            <a:gd name="connsiteX21" fmla="*/ 385762 w 719137"/>
            <a:gd name="connsiteY21" fmla="*/ 495300 h 548589"/>
            <a:gd name="connsiteX22" fmla="*/ 400050 w 719137"/>
            <a:gd name="connsiteY22" fmla="*/ 509587 h 548589"/>
            <a:gd name="connsiteX23" fmla="*/ 409575 w 719137"/>
            <a:gd name="connsiteY23" fmla="*/ 523875 h 548589"/>
            <a:gd name="connsiteX24" fmla="*/ 428625 w 719137"/>
            <a:gd name="connsiteY24" fmla="*/ 528637 h 548589"/>
            <a:gd name="connsiteX25" fmla="*/ 442912 w 719137"/>
            <a:gd name="connsiteY25" fmla="*/ 533400 h 548589"/>
            <a:gd name="connsiteX26" fmla="*/ 452437 w 719137"/>
            <a:gd name="connsiteY26" fmla="*/ 547687 h 548589"/>
            <a:gd name="connsiteX27" fmla="*/ 457200 w 719137"/>
            <a:gd name="connsiteY27" fmla="*/ 514350 h 548589"/>
            <a:gd name="connsiteX28" fmla="*/ 461962 w 719137"/>
            <a:gd name="connsiteY28" fmla="*/ 500062 h 548589"/>
            <a:gd name="connsiteX29" fmla="*/ 466725 w 719137"/>
            <a:gd name="connsiteY29" fmla="*/ 481012 h 548589"/>
            <a:gd name="connsiteX30" fmla="*/ 485775 w 719137"/>
            <a:gd name="connsiteY30" fmla="*/ 452437 h 548589"/>
            <a:gd name="connsiteX31" fmla="*/ 514350 w 719137"/>
            <a:gd name="connsiteY31" fmla="*/ 438150 h 548589"/>
            <a:gd name="connsiteX32" fmla="*/ 523875 w 719137"/>
            <a:gd name="connsiteY32" fmla="*/ 423862 h 548589"/>
            <a:gd name="connsiteX33" fmla="*/ 552450 w 719137"/>
            <a:gd name="connsiteY33" fmla="*/ 409575 h 548589"/>
            <a:gd name="connsiteX34" fmla="*/ 581025 w 719137"/>
            <a:gd name="connsiteY34" fmla="*/ 366712 h 548589"/>
            <a:gd name="connsiteX35" fmla="*/ 590550 w 719137"/>
            <a:gd name="connsiteY35" fmla="*/ 352425 h 548589"/>
            <a:gd name="connsiteX36" fmla="*/ 600075 w 719137"/>
            <a:gd name="connsiteY36" fmla="*/ 338137 h 548589"/>
            <a:gd name="connsiteX37" fmla="*/ 614362 w 719137"/>
            <a:gd name="connsiteY37" fmla="*/ 323850 h 548589"/>
            <a:gd name="connsiteX38" fmla="*/ 628650 w 719137"/>
            <a:gd name="connsiteY38" fmla="*/ 295275 h 548589"/>
            <a:gd name="connsiteX39" fmla="*/ 647700 w 719137"/>
            <a:gd name="connsiteY39" fmla="*/ 266700 h 548589"/>
            <a:gd name="connsiteX40" fmla="*/ 671512 w 719137"/>
            <a:gd name="connsiteY40" fmla="*/ 223837 h 548589"/>
            <a:gd name="connsiteX41" fmla="*/ 700087 w 719137"/>
            <a:gd name="connsiteY41" fmla="*/ 166687 h 548589"/>
            <a:gd name="connsiteX42" fmla="*/ 704850 w 719137"/>
            <a:gd name="connsiteY42" fmla="*/ 152400 h 548589"/>
            <a:gd name="connsiteX43" fmla="*/ 714375 w 719137"/>
            <a:gd name="connsiteY43" fmla="*/ 138112 h 548589"/>
            <a:gd name="connsiteX44" fmla="*/ 719137 w 719137"/>
            <a:gd name="connsiteY44" fmla="*/ 123825 h 548589"/>
            <a:gd name="connsiteX45" fmla="*/ 533400 w 719137"/>
            <a:gd name="connsiteY45" fmla="*/ 0 h 548589"/>
            <a:gd name="connsiteX46" fmla="*/ 385762 w 719137"/>
            <a:gd name="connsiteY46" fmla="*/ 52387 h 548589"/>
            <a:gd name="connsiteX47" fmla="*/ 338137 w 719137"/>
            <a:gd name="connsiteY47" fmla="*/ 0 h 548589"/>
            <a:gd name="connsiteX48" fmla="*/ 290512 w 719137"/>
            <a:gd name="connsiteY48" fmla="*/ 4762 h 548589"/>
            <a:gd name="connsiteX49" fmla="*/ 223837 w 719137"/>
            <a:gd name="connsiteY49" fmla="*/ 14287 h 548589"/>
            <a:gd name="connsiteX50" fmla="*/ 195262 w 719137"/>
            <a:gd name="connsiteY50" fmla="*/ 23812 h 548589"/>
            <a:gd name="connsiteX51" fmla="*/ 180975 w 719137"/>
            <a:gd name="connsiteY51" fmla="*/ 33337 h 548589"/>
            <a:gd name="connsiteX52" fmla="*/ 152400 w 719137"/>
            <a:gd name="connsiteY52" fmla="*/ 42862 h 548589"/>
            <a:gd name="connsiteX53" fmla="*/ 138112 w 719137"/>
            <a:gd name="connsiteY53" fmla="*/ 52387 h 548589"/>
            <a:gd name="connsiteX54" fmla="*/ 109537 w 719137"/>
            <a:gd name="connsiteY54" fmla="*/ 61912 h 548589"/>
            <a:gd name="connsiteX55" fmla="*/ 95250 w 719137"/>
            <a:gd name="connsiteY55" fmla="*/ 66675 h 548589"/>
            <a:gd name="connsiteX56" fmla="*/ 66675 w 719137"/>
            <a:gd name="connsiteY56" fmla="*/ 76200 h 548589"/>
            <a:gd name="connsiteX57" fmla="*/ 38100 w 719137"/>
            <a:gd name="connsiteY57" fmla="*/ 90487 h 548589"/>
            <a:gd name="connsiteX58" fmla="*/ 0 w 719137"/>
            <a:gd name="connsiteY58" fmla="*/ 90487 h 5485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Lst>
          <a:rect l="l" t="t" r="r" b="b"/>
          <a:pathLst>
            <a:path w="719137" h="548589">
              <a:moveTo>
                <a:pt x="0" y="90487"/>
              </a:moveTo>
              <a:lnTo>
                <a:pt x="0" y="90487"/>
              </a:lnTo>
              <a:cubicBezTo>
                <a:pt x="7937" y="101600"/>
                <a:pt x="15281" y="113161"/>
                <a:pt x="23812" y="123825"/>
              </a:cubicBezTo>
              <a:cubicBezTo>
                <a:pt x="28019" y="129084"/>
                <a:pt x="33965" y="132796"/>
                <a:pt x="38100" y="138112"/>
              </a:cubicBezTo>
              <a:cubicBezTo>
                <a:pt x="45128" y="147148"/>
                <a:pt x="50800" y="157162"/>
                <a:pt x="57150" y="166687"/>
              </a:cubicBezTo>
              <a:lnTo>
                <a:pt x="66675" y="180975"/>
              </a:lnTo>
              <a:cubicBezTo>
                <a:pt x="68262" y="185737"/>
                <a:pt x="70058" y="190435"/>
                <a:pt x="71437" y="195262"/>
              </a:cubicBezTo>
              <a:cubicBezTo>
                <a:pt x="76094" y="211560"/>
                <a:pt x="77735" y="230135"/>
                <a:pt x="90487" y="242887"/>
              </a:cubicBezTo>
              <a:cubicBezTo>
                <a:pt x="94535" y="246934"/>
                <a:pt x="100012" y="249237"/>
                <a:pt x="104775" y="252412"/>
              </a:cubicBezTo>
              <a:lnTo>
                <a:pt x="123825" y="280987"/>
              </a:lnTo>
              <a:cubicBezTo>
                <a:pt x="126487" y="284980"/>
                <a:pt x="163601" y="293032"/>
                <a:pt x="171450" y="295275"/>
              </a:cubicBezTo>
              <a:cubicBezTo>
                <a:pt x="176277" y="296654"/>
                <a:pt x="180975" y="298450"/>
                <a:pt x="185737" y="300037"/>
              </a:cubicBezTo>
              <a:cubicBezTo>
                <a:pt x="232171" y="330992"/>
                <a:pt x="160027" y="282516"/>
                <a:pt x="219075" y="323850"/>
              </a:cubicBezTo>
              <a:cubicBezTo>
                <a:pt x="228453" y="330415"/>
                <a:pt x="236790" y="339280"/>
                <a:pt x="247650" y="342900"/>
              </a:cubicBezTo>
              <a:lnTo>
                <a:pt x="261937" y="347662"/>
              </a:lnTo>
              <a:cubicBezTo>
                <a:pt x="294062" y="379787"/>
                <a:pt x="277733" y="371977"/>
                <a:pt x="304800" y="381000"/>
              </a:cubicBezTo>
              <a:lnTo>
                <a:pt x="323850" y="409575"/>
              </a:lnTo>
              <a:cubicBezTo>
                <a:pt x="329206" y="417610"/>
                <a:pt x="326517" y="428724"/>
                <a:pt x="328612" y="438150"/>
              </a:cubicBezTo>
              <a:cubicBezTo>
                <a:pt x="329701" y="443050"/>
                <a:pt x="330161" y="448581"/>
                <a:pt x="333375" y="452437"/>
              </a:cubicBezTo>
              <a:cubicBezTo>
                <a:pt x="338457" y="458535"/>
                <a:pt x="346398" y="461559"/>
                <a:pt x="352425" y="466725"/>
              </a:cubicBezTo>
              <a:cubicBezTo>
                <a:pt x="357539" y="471108"/>
                <a:pt x="361598" y="476629"/>
                <a:pt x="366712" y="481012"/>
              </a:cubicBezTo>
              <a:cubicBezTo>
                <a:pt x="372739" y="486178"/>
                <a:pt x="379735" y="490134"/>
                <a:pt x="385762" y="495300"/>
              </a:cubicBezTo>
              <a:cubicBezTo>
                <a:pt x="390876" y="499683"/>
                <a:pt x="395738" y="504413"/>
                <a:pt x="400050" y="509587"/>
              </a:cubicBezTo>
              <a:cubicBezTo>
                <a:pt x="403714" y="513984"/>
                <a:pt x="404812" y="520700"/>
                <a:pt x="409575" y="523875"/>
              </a:cubicBezTo>
              <a:cubicBezTo>
                <a:pt x="415021" y="527506"/>
                <a:pt x="422331" y="526839"/>
                <a:pt x="428625" y="528637"/>
              </a:cubicBezTo>
              <a:cubicBezTo>
                <a:pt x="433452" y="530016"/>
                <a:pt x="438150" y="531812"/>
                <a:pt x="442912" y="533400"/>
              </a:cubicBezTo>
              <a:cubicBezTo>
                <a:pt x="446087" y="538162"/>
                <a:pt x="449003" y="552266"/>
                <a:pt x="452437" y="547687"/>
              </a:cubicBezTo>
              <a:cubicBezTo>
                <a:pt x="459172" y="538707"/>
                <a:pt x="454999" y="525357"/>
                <a:pt x="457200" y="514350"/>
              </a:cubicBezTo>
              <a:cubicBezTo>
                <a:pt x="458185" y="509427"/>
                <a:pt x="460583" y="504889"/>
                <a:pt x="461962" y="500062"/>
              </a:cubicBezTo>
              <a:cubicBezTo>
                <a:pt x="463760" y="493768"/>
                <a:pt x="463798" y="486866"/>
                <a:pt x="466725" y="481012"/>
              </a:cubicBezTo>
              <a:cubicBezTo>
                <a:pt x="471845" y="470773"/>
                <a:pt x="479425" y="461962"/>
                <a:pt x="485775" y="452437"/>
              </a:cubicBezTo>
              <a:cubicBezTo>
                <a:pt x="491051" y="444522"/>
                <a:pt x="506199" y="440867"/>
                <a:pt x="514350" y="438150"/>
              </a:cubicBezTo>
              <a:cubicBezTo>
                <a:pt x="517525" y="433387"/>
                <a:pt x="519828" y="427910"/>
                <a:pt x="523875" y="423862"/>
              </a:cubicBezTo>
              <a:cubicBezTo>
                <a:pt x="533108" y="414629"/>
                <a:pt x="540829" y="413448"/>
                <a:pt x="552450" y="409575"/>
              </a:cubicBezTo>
              <a:lnTo>
                <a:pt x="581025" y="366712"/>
              </a:lnTo>
              <a:lnTo>
                <a:pt x="590550" y="352425"/>
              </a:lnTo>
              <a:cubicBezTo>
                <a:pt x="593725" y="347662"/>
                <a:pt x="596028" y="342184"/>
                <a:pt x="600075" y="338137"/>
              </a:cubicBezTo>
              <a:cubicBezTo>
                <a:pt x="604837" y="333375"/>
                <a:pt x="610050" y="329024"/>
                <a:pt x="614362" y="323850"/>
              </a:cubicBezTo>
              <a:cubicBezTo>
                <a:pt x="635503" y="298480"/>
                <a:pt x="614331" y="321048"/>
                <a:pt x="628650" y="295275"/>
              </a:cubicBezTo>
              <a:cubicBezTo>
                <a:pt x="634210" y="285268"/>
                <a:pt x="647700" y="266700"/>
                <a:pt x="647700" y="266700"/>
              </a:cubicBezTo>
              <a:cubicBezTo>
                <a:pt x="659355" y="231735"/>
                <a:pt x="650126" y="245225"/>
                <a:pt x="671512" y="223837"/>
              </a:cubicBezTo>
              <a:cubicBezTo>
                <a:pt x="684657" y="184402"/>
                <a:pt x="675468" y="203616"/>
                <a:pt x="700087" y="166687"/>
              </a:cubicBezTo>
              <a:cubicBezTo>
                <a:pt x="702872" y="162510"/>
                <a:pt x="702605" y="156890"/>
                <a:pt x="704850" y="152400"/>
              </a:cubicBezTo>
              <a:cubicBezTo>
                <a:pt x="707410" y="147280"/>
                <a:pt x="711200" y="142875"/>
                <a:pt x="714375" y="138112"/>
              </a:cubicBezTo>
              <a:lnTo>
                <a:pt x="719137" y="123825"/>
              </a:lnTo>
              <a:lnTo>
                <a:pt x="533400" y="0"/>
              </a:lnTo>
              <a:lnTo>
                <a:pt x="385762" y="52387"/>
              </a:lnTo>
              <a:lnTo>
                <a:pt x="338137" y="0"/>
              </a:lnTo>
              <a:cubicBezTo>
                <a:pt x="322262" y="1587"/>
                <a:pt x="306343" y="2783"/>
                <a:pt x="290512" y="4762"/>
              </a:cubicBezTo>
              <a:cubicBezTo>
                <a:pt x="268235" y="7547"/>
                <a:pt x="223837" y="14287"/>
                <a:pt x="223837" y="14287"/>
              </a:cubicBezTo>
              <a:cubicBezTo>
                <a:pt x="214312" y="17462"/>
                <a:pt x="203616" y="18243"/>
                <a:pt x="195262" y="23812"/>
              </a:cubicBezTo>
              <a:cubicBezTo>
                <a:pt x="190500" y="26987"/>
                <a:pt x="186205" y="31012"/>
                <a:pt x="180975" y="33337"/>
              </a:cubicBezTo>
              <a:cubicBezTo>
                <a:pt x="171800" y="37415"/>
                <a:pt x="152400" y="42862"/>
                <a:pt x="152400" y="42862"/>
              </a:cubicBezTo>
              <a:cubicBezTo>
                <a:pt x="147637" y="46037"/>
                <a:pt x="143343" y="50062"/>
                <a:pt x="138112" y="52387"/>
              </a:cubicBezTo>
              <a:cubicBezTo>
                <a:pt x="128937" y="56465"/>
                <a:pt x="119062" y="58737"/>
                <a:pt x="109537" y="61912"/>
              </a:cubicBezTo>
              <a:lnTo>
                <a:pt x="95250" y="66675"/>
              </a:lnTo>
              <a:cubicBezTo>
                <a:pt x="95245" y="66677"/>
                <a:pt x="66680" y="76196"/>
                <a:pt x="66675" y="76200"/>
              </a:cubicBezTo>
              <a:cubicBezTo>
                <a:pt x="48210" y="88509"/>
                <a:pt x="57817" y="83915"/>
                <a:pt x="38100" y="90487"/>
              </a:cubicBezTo>
              <a:lnTo>
                <a:pt x="0" y="90487"/>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567565</xdr:colOff>
      <xdr:row>125</xdr:row>
      <xdr:rowOff>90768</xdr:rowOff>
    </xdr:from>
    <xdr:to>
      <xdr:col>11</xdr:col>
      <xdr:colOff>525506</xdr:colOff>
      <xdr:row>128</xdr:row>
      <xdr:rowOff>97389</xdr:rowOff>
    </xdr:to>
    <xdr:sp macro="" textlink="">
      <xdr:nvSpPr>
        <xdr:cNvPr id="47" name="Tennessee"/>
        <xdr:cNvSpPr/>
      </xdr:nvSpPr>
      <xdr:spPr>
        <a:xfrm>
          <a:off x="5558665" y="15914968"/>
          <a:ext cx="1177141" cy="501921"/>
        </a:xfrm>
        <a:custGeom>
          <a:avLst/>
          <a:gdLst>
            <a:gd name="connsiteX0" fmla="*/ 128830 w 1186105"/>
            <a:gd name="connsiteY0" fmla="*/ 204788 h 517049"/>
            <a:gd name="connsiteX1" fmla="*/ 128830 w 1186105"/>
            <a:gd name="connsiteY1" fmla="*/ 204788 h 517049"/>
            <a:gd name="connsiteX2" fmla="*/ 95492 w 1186105"/>
            <a:gd name="connsiteY2" fmla="*/ 228600 h 517049"/>
            <a:gd name="connsiteX3" fmla="*/ 81205 w 1186105"/>
            <a:gd name="connsiteY3" fmla="*/ 276225 h 517049"/>
            <a:gd name="connsiteX4" fmla="*/ 71680 w 1186105"/>
            <a:gd name="connsiteY4" fmla="*/ 290513 h 517049"/>
            <a:gd name="connsiteX5" fmla="*/ 57392 w 1186105"/>
            <a:gd name="connsiteY5" fmla="*/ 319088 h 517049"/>
            <a:gd name="connsiteX6" fmla="*/ 47867 w 1186105"/>
            <a:gd name="connsiteY6" fmla="*/ 385763 h 517049"/>
            <a:gd name="connsiteX7" fmla="*/ 28817 w 1186105"/>
            <a:gd name="connsiteY7" fmla="*/ 428625 h 517049"/>
            <a:gd name="connsiteX8" fmla="*/ 242 w 1186105"/>
            <a:gd name="connsiteY8" fmla="*/ 514350 h 517049"/>
            <a:gd name="connsiteX9" fmla="*/ 24055 w 1186105"/>
            <a:gd name="connsiteY9" fmla="*/ 509588 h 517049"/>
            <a:gd name="connsiteX10" fmla="*/ 52630 w 1186105"/>
            <a:gd name="connsiteY10" fmla="*/ 504825 h 517049"/>
            <a:gd name="connsiteX11" fmla="*/ 205030 w 1186105"/>
            <a:gd name="connsiteY11" fmla="*/ 500063 h 517049"/>
            <a:gd name="connsiteX12" fmla="*/ 219317 w 1186105"/>
            <a:gd name="connsiteY12" fmla="*/ 495300 h 517049"/>
            <a:gd name="connsiteX13" fmla="*/ 295517 w 1186105"/>
            <a:gd name="connsiteY13" fmla="*/ 485775 h 517049"/>
            <a:gd name="connsiteX14" fmla="*/ 324092 w 1186105"/>
            <a:gd name="connsiteY14" fmla="*/ 471488 h 517049"/>
            <a:gd name="connsiteX15" fmla="*/ 338380 w 1186105"/>
            <a:gd name="connsiteY15" fmla="*/ 466725 h 517049"/>
            <a:gd name="connsiteX16" fmla="*/ 352667 w 1186105"/>
            <a:gd name="connsiteY16" fmla="*/ 457200 h 517049"/>
            <a:gd name="connsiteX17" fmla="*/ 371717 w 1186105"/>
            <a:gd name="connsiteY17" fmla="*/ 452438 h 517049"/>
            <a:gd name="connsiteX18" fmla="*/ 386005 w 1186105"/>
            <a:gd name="connsiteY18" fmla="*/ 442913 h 517049"/>
            <a:gd name="connsiteX19" fmla="*/ 414580 w 1186105"/>
            <a:gd name="connsiteY19" fmla="*/ 457200 h 517049"/>
            <a:gd name="connsiteX20" fmla="*/ 428867 w 1186105"/>
            <a:gd name="connsiteY20" fmla="*/ 461963 h 517049"/>
            <a:gd name="connsiteX21" fmla="*/ 462205 w 1186105"/>
            <a:gd name="connsiteY21" fmla="*/ 457200 h 517049"/>
            <a:gd name="connsiteX22" fmla="*/ 476492 w 1186105"/>
            <a:gd name="connsiteY22" fmla="*/ 452438 h 517049"/>
            <a:gd name="connsiteX23" fmla="*/ 500305 w 1186105"/>
            <a:gd name="connsiteY23" fmla="*/ 447675 h 517049"/>
            <a:gd name="connsiteX24" fmla="*/ 543167 w 1186105"/>
            <a:gd name="connsiteY24" fmla="*/ 428625 h 517049"/>
            <a:gd name="connsiteX25" fmla="*/ 581267 w 1186105"/>
            <a:gd name="connsiteY25" fmla="*/ 419100 h 517049"/>
            <a:gd name="connsiteX26" fmla="*/ 643180 w 1186105"/>
            <a:gd name="connsiteY26" fmla="*/ 414338 h 517049"/>
            <a:gd name="connsiteX27" fmla="*/ 700330 w 1186105"/>
            <a:gd name="connsiteY27" fmla="*/ 404813 h 517049"/>
            <a:gd name="connsiteX28" fmla="*/ 714617 w 1186105"/>
            <a:gd name="connsiteY28" fmla="*/ 400050 h 517049"/>
            <a:gd name="connsiteX29" fmla="*/ 747955 w 1186105"/>
            <a:gd name="connsiteY29" fmla="*/ 395288 h 517049"/>
            <a:gd name="connsiteX30" fmla="*/ 776530 w 1186105"/>
            <a:gd name="connsiteY30" fmla="*/ 385763 h 517049"/>
            <a:gd name="connsiteX31" fmla="*/ 809867 w 1186105"/>
            <a:gd name="connsiteY31" fmla="*/ 376238 h 517049"/>
            <a:gd name="connsiteX32" fmla="*/ 852730 w 1186105"/>
            <a:gd name="connsiteY32" fmla="*/ 371475 h 517049"/>
            <a:gd name="connsiteX33" fmla="*/ 871780 w 1186105"/>
            <a:gd name="connsiteY33" fmla="*/ 366713 h 517049"/>
            <a:gd name="connsiteX34" fmla="*/ 886067 w 1186105"/>
            <a:gd name="connsiteY34" fmla="*/ 361950 h 517049"/>
            <a:gd name="connsiteX35" fmla="*/ 876542 w 1186105"/>
            <a:gd name="connsiteY35" fmla="*/ 347663 h 517049"/>
            <a:gd name="connsiteX36" fmla="*/ 881305 w 1186105"/>
            <a:gd name="connsiteY36" fmla="*/ 304800 h 517049"/>
            <a:gd name="connsiteX37" fmla="*/ 909880 w 1186105"/>
            <a:gd name="connsiteY37" fmla="*/ 280988 h 517049"/>
            <a:gd name="connsiteX38" fmla="*/ 924167 w 1186105"/>
            <a:gd name="connsiteY38" fmla="*/ 271463 h 517049"/>
            <a:gd name="connsiteX39" fmla="*/ 928930 w 1186105"/>
            <a:gd name="connsiteY39" fmla="*/ 257175 h 517049"/>
            <a:gd name="connsiteX40" fmla="*/ 962267 w 1186105"/>
            <a:gd name="connsiteY40" fmla="*/ 223838 h 517049"/>
            <a:gd name="connsiteX41" fmla="*/ 976555 w 1186105"/>
            <a:gd name="connsiteY41" fmla="*/ 209550 h 517049"/>
            <a:gd name="connsiteX42" fmla="*/ 1024180 w 1186105"/>
            <a:gd name="connsiteY42" fmla="*/ 152400 h 517049"/>
            <a:gd name="connsiteX43" fmla="*/ 1038467 w 1186105"/>
            <a:gd name="connsiteY43" fmla="*/ 142875 h 517049"/>
            <a:gd name="connsiteX44" fmla="*/ 1052755 w 1186105"/>
            <a:gd name="connsiteY44" fmla="*/ 128588 h 517049"/>
            <a:gd name="connsiteX45" fmla="*/ 1076567 w 1186105"/>
            <a:gd name="connsiteY45" fmla="*/ 100013 h 517049"/>
            <a:gd name="connsiteX46" fmla="*/ 1095617 w 1186105"/>
            <a:gd name="connsiteY46" fmla="*/ 90488 h 517049"/>
            <a:gd name="connsiteX47" fmla="*/ 1109905 w 1186105"/>
            <a:gd name="connsiteY47" fmla="*/ 76200 h 517049"/>
            <a:gd name="connsiteX48" fmla="*/ 1152767 w 1186105"/>
            <a:gd name="connsiteY48" fmla="*/ 52388 h 517049"/>
            <a:gd name="connsiteX49" fmla="*/ 1176580 w 1186105"/>
            <a:gd name="connsiteY49" fmla="*/ 28575 h 517049"/>
            <a:gd name="connsiteX50" fmla="*/ 1186105 w 1186105"/>
            <a:gd name="connsiteY50" fmla="*/ 0 h 517049"/>
            <a:gd name="connsiteX51" fmla="*/ 690805 w 1186105"/>
            <a:gd name="connsiteY51" fmla="*/ 104775 h 517049"/>
            <a:gd name="connsiteX52" fmla="*/ 662230 w 1186105"/>
            <a:gd name="connsiteY52" fmla="*/ 90488 h 517049"/>
            <a:gd name="connsiteX53" fmla="*/ 300280 w 1186105"/>
            <a:gd name="connsiteY53" fmla="*/ 161925 h 517049"/>
            <a:gd name="connsiteX54" fmla="*/ 252655 w 1186105"/>
            <a:gd name="connsiteY54" fmla="*/ 200025 h 517049"/>
            <a:gd name="connsiteX55" fmla="*/ 128830 w 1186105"/>
            <a:gd name="connsiteY55" fmla="*/ 204788 h 5170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Lst>
          <a:rect l="l" t="t" r="r" b="b"/>
          <a:pathLst>
            <a:path w="1186105" h="517049">
              <a:moveTo>
                <a:pt x="128830" y="204788"/>
              </a:moveTo>
              <a:lnTo>
                <a:pt x="128830" y="204788"/>
              </a:lnTo>
              <a:cubicBezTo>
                <a:pt x="117717" y="212725"/>
                <a:pt x="104140" y="218031"/>
                <a:pt x="95492" y="228600"/>
              </a:cubicBezTo>
              <a:cubicBezTo>
                <a:pt x="85887" y="240340"/>
                <a:pt x="87105" y="262458"/>
                <a:pt x="81205" y="276225"/>
              </a:cubicBezTo>
              <a:cubicBezTo>
                <a:pt x="78950" y="281486"/>
                <a:pt x="74240" y="285393"/>
                <a:pt x="71680" y="290513"/>
              </a:cubicBezTo>
              <a:cubicBezTo>
                <a:pt x="51961" y="329949"/>
                <a:pt x="84690" y="278139"/>
                <a:pt x="57392" y="319088"/>
              </a:cubicBezTo>
              <a:cubicBezTo>
                <a:pt x="44098" y="358973"/>
                <a:pt x="63519" y="297069"/>
                <a:pt x="47867" y="385763"/>
              </a:cubicBezTo>
              <a:cubicBezTo>
                <a:pt x="43786" y="408887"/>
                <a:pt x="39776" y="412187"/>
                <a:pt x="28817" y="428625"/>
              </a:cubicBezTo>
              <a:lnTo>
                <a:pt x="242" y="514350"/>
              </a:lnTo>
              <a:cubicBezTo>
                <a:pt x="-2318" y="522029"/>
                <a:pt x="16091" y="511036"/>
                <a:pt x="24055" y="509588"/>
              </a:cubicBezTo>
              <a:cubicBezTo>
                <a:pt x="33556" y="507861"/>
                <a:pt x="42987" y="505333"/>
                <a:pt x="52630" y="504825"/>
              </a:cubicBezTo>
              <a:cubicBezTo>
                <a:pt x="103385" y="502154"/>
                <a:pt x="154230" y="501650"/>
                <a:pt x="205030" y="500063"/>
              </a:cubicBezTo>
              <a:cubicBezTo>
                <a:pt x="209792" y="498475"/>
                <a:pt x="214394" y="496285"/>
                <a:pt x="219317" y="495300"/>
              </a:cubicBezTo>
              <a:cubicBezTo>
                <a:pt x="236292" y="491905"/>
                <a:pt x="280676" y="487424"/>
                <a:pt x="295517" y="485775"/>
              </a:cubicBezTo>
              <a:cubicBezTo>
                <a:pt x="331424" y="473808"/>
                <a:pt x="287170" y="489949"/>
                <a:pt x="324092" y="471488"/>
              </a:cubicBezTo>
              <a:cubicBezTo>
                <a:pt x="328582" y="469243"/>
                <a:pt x="333890" y="468970"/>
                <a:pt x="338380" y="466725"/>
              </a:cubicBezTo>
              <a:cubicBezTo>
                <a:pt x="343499" y="464165"/>
                <a:pt x="347406" y="459455"/>
                <a:pt x="352667" y="457200"/>
              </a:cubicBezTo>
              <a:cubicBezTo>
                <a:pt x="358683" y="454622"/>
                <a:pt x="365367" y="454025"/>
                <a:pt x="371717" y="452438"/>
              </a:cubicBezTo>
              <a:cubicBezTo>
                <a:pt x="376480" y="449263"/>
                <a:pt x="380359" y="443854"/>
                <a:pt x="386005" y="442913"/>
              </a:cubicBezTo>
              <a:cubicBezTo>
                <a:pt x="394982" y="441417"/>
                <a:pt x="408361" y="454090"/>
                <a:pt x="414580" y="457200"/>
              </a:cubicBezTo>
              <a:cubicBezTo>
                <a:pt x="419070" y="459445"/>
                <a:pt x="424105" y="460375"/>
                <a:pt x="428867" y="461963"/>
              </a:cubicBezTo>
              <a:cubicBezTo>
                <a:pt x="439980" y="460375"/>
                <a:pt x="451197" y="459402"/>
                <a:pt x="462205" y="457200"/>
              </a:cubicBezTo>
              <a:cubicBezTo>
                <a:pt x="467127" y="456216"/>
                <a:pt x="471622" y="453656"/>
                <a:pt x="476492" y="452438"/>
              </a:cubicBezTo>
              <a:cubicBezTo>
                <a:pt x="484345" y="450475"/>
                <a:pt x="492367" y="449263"/>
                <a:pt x="500305" y="447675"/>
              </a:cubicBezTo>
              <a:cubicBezTo>
                <a:pt x="522945" y="432581"/>
                <a:pt x="509164" y="439959"/>
                <a:pt x="543167" y="428625"/>
              </a:cubicBezTo>
              <a:cubicBezTo>
                <a:pt x="558000" y="423681"/>
                <a:pt x="564035" y="421015"/>
                <a:pt x="581267" y="419100"/>
              </a:cubicBezTo>
              <a:cubicBezTo>
                <a:pt x="601839" y="416814"/>
                <a:pt x="622584" y="416398"/>
                <a:pt x="643180" y="414338"/>
              </a:cubicBezTo>
              <a:cubicBezTo>
                <a:pt x="656608" y="412995"/>
                <a:pt x="685645" y="408484"/>
                <a:pt x="700330" y="404813"/>
              </a:cubicBezTo>
              <a:cubicBezTo>
                <a:pt x="705200" y="403595"/>
                <a:pt x="709694" y="401035"/>
                <a:pt x="714617" y="400050"/>
              </a:cubicBezTo>
              <a:cubicBezTo>
                <a:pt x="725624" y="397849"/>
                <a:pt x="736842" y="396875"/>
                <a:pt x="747955" y="395288"/>
              </a:cubicBezTo>
              <a:lnTo>
                <a:pt x="776530" y="385763"/>
              </a:lnTo>
              <a:cubicBezTo>
                <a:pt x="787205" y="382204"/>
                <a:pt x="798752" y="377948"/>
                <a:pt x="809867" y="376238"/>
              </a:cubicBezTo>
              <a:cubicBezTo>
                <a:pt x="824075" y="374052"/>
                <a:pt x="838442" y="373063"/>
                <a:pt x="852730" y="371475"/>
              </a:cubicBezTo>
              <a:cubicBezTo>
                <a:pt x="859080" y="369888"/>
                <a:pt x="865486" y="368511"/>
                <a:pt x="871780" y="366713"/>
              </a:cubicBezTo>
              <a:cubicBezTo>
                <a:pt x="876607" y="365334"/>
                <a:pt x="884850" y="366820"/>
                <a:pt x="886067" y="361950"/>
              </a:cubicBezTo>
              <a:cubicBezTo>
                <a:pt x="887455" y="356397"/>
                <a:pt x="879717" y="352425"/>
                <a:pt x="876542" y="347663"/>
              </a:cubicBezTo>
              <a:cubicBezTo>
                <a:pt x="878130" y="333375"/>
                <a:pt x="877818" y="318746"/>
                <a:pt x="881305" y="304800"/>
              </a:cubicBezTo>
              <a:cubicBezTo>
                <a:pt x="885357" y="288592"/>
                <a:pt x="897384" y="288129"/>
                <a:pt x="909880" y="280988"/>
              </a:cubicBezTo>
              <a:cubicBezTo>
                <a:pt x="914850" y="278148"/>
                <a:pt x="919405" y="274638"/>
                <a:pt x="924167" y="271463"/>
              </a:cubicBezTo>
              <a:cubicBezTo>
                <a:pt x="925755" y="266700"/>
                <a:pt x="925794" y="261095"/>
                <a:pt x="928930" y="257175"/>
              </a:cubicBezTo>
              <a:cubicBezTo>
                <a:pt x="938747" y="244903"/>
                <a:pt x="951155" y="234950"/>
                <a:pt x="962267" y="223838"/>
              </a:cubicBezTo>
              <a:cubicBezTo>
                <a:pt x="967030" y="219075"/>
                <a:pt x="972819" y="215154"/>
                <a:pt x="976555" y="209550"/>
              </a:cubicBezTo>
              <a:cubicBezTo>
                <a:pt x="1003077" y="169767"/>
                <a:pt x="987510" y="189070"/>
                <a:pt x="1024180" y="152400"/>
              </a:cubicBezTo>
              <a:cubicBezTo>
                <a:pt x="1028227" y="148353"/>
                <a:pt x="1034070" y="146539"/>
                <a:pt x="1038467" y="142875"/>
              </a:cubicBezTo>
              <a:cubicBezTo>
                <a:pt x="1043641" y="138563"/>
                <a:pt x="1048443" y="133762"/>
                <a:pt x="1052755" y="128588"/>
              </a:cubicBezTo>
              <a:cubicBezTo>
                <a:pt x="1065042" y="113844"/>
                <a:pt x="1059378" y="112291"/>
                <a:pt x="1076567" y="100013"/>
              </a:cubicBezTo>
              <a:cubicBezTo>
                <a:pt x="1082344" y="95887"/>
                <a:pt x="1089840" y="94615"/>
                <a:pt x="1095617" y="90488"/>
              </a:cubicBezTo>
              <a:cubicBezTo>
                <a:pt x="1101098" y="86573"/>
                <a:pt x="1104588" y="80335"/>
                <a:pt x="1109905" y="76200"/>
              </a:cubicBezTo>
              <a:cubicBezTo>
                <a:pt x="1134469" y="57094"/>
                <a:pt x="1131210" y="59573"/>
                <a:pt x="1152767" y="52388"/>
              </a:cubicBezTo>
              <a:cubicBezTo>
                <a:pt x="1165802" y="43698"/>
                <a:pt x="1169895" y="43616"/>
                <a:pt x="1176580" y="28575"/>
              </a:cubicBezTo>
              <a:cubicBezTo>
                <a:pt x="1180658" y="19400"/>
                <a:pt x="1186105" y="0"/>
                <a:pt x="1186105" y="0"/>
              </a:cubicBezTo>
              <a:lnTo>
                <a:pt x="690805" y="104775"/>
              </a:lnTo>
              <a:lnTo>
                <a:pt x="662230" y="90488"/>
              </a:lnTo>
              <a:lnTo>
                <a:pt x="300280" y="161925"/>
              </a:lnTo>
              <a:lnTo>
                <a:pt x="252655" y="200025"/>
              </a:lnTo>
              <a:lnTo>
                <a:pt x="128830" y="204788"/>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72788</xdr:colOff>
      <xdr:row>123</xdr:row>
      <xdr:rowOff>54816</xdr:rowOff>
    </xdr:from>
    <xdr:to>
      <xdr:col>11</xdr:col>
      <xdr:colOff>439781</xdr:colOff>
      <xdr:row>126</xdr:row>
      <xdr:rowOff>125132</xdr:rowOff>
    </xdr:to>
    <xdr:sp macro="" textlink="">
      <xdr:nvSpPr>
        <xdr:cNvPr id="48" name="Kentucky"/>
        <xdr:cNvSpPr/>
      </xdr:nvSpPr>
      <xdr:spPr>
        <a:xfrm>
          <a:off x="5673488" y="15548816"/>
          <a:ext cx="976593" cy="565616"/>
        </a:xfrm>
        <a:custGeom>
          <a:avLst/>
          <a:gdLst>
            <a:gd name="connsiteX0" fmla="*/ 0 w 981075"/>
            <a:gd name="connsiteY0" fmla="*/ 476250 h 585787"/>
            <a:gd name="connsiteX1" fmla="*/ 0 w 981075"/>
            <a:gd name="connsiteY1" fmla="*/ 476250 h 585787"/>
            <a:gd name="connsiteX2" fmla="*/ 9525 w 981075"/>
            <a:gd name="connsiteY2" fmla="*/ 542925 h 585787"/>
            <a:gd name="connsiteX3" fmla="*/ 14287 w 981075"/>
            <a:gd name="connsiteY3" fmla="*/ 576262 h 585787"/>
            <a:gd name="connsiteX4" fmla="*/ 33337 w 981075"/>
            <a:gd name="connsiteY4" fmla="*/ 581025 h 585787"/>
            <a:gd name="connsiteX5" fmla="*/ 66675 w 981075"/>
            <a:gd name="connsiteY5" fmla="*/ 585787 h 585787"/>
            <a:gd name="connsiteX6" fmla="*/ 114300 w 981075"/>
            <a:gd name="connsiteY6" fmla="*/ 581025 h 585787"/>
            <a:gd name="connsiteX7" fmla="*/ 138112 w 981075"/>
            <a:gd name="connsiteY7" fmla="*/ 576262 h 585787"/>
            <a:gd name="connsiteX8" fmla="*/ 147637 w 981075"/>
            <a:gd name="connsiteY8" fmla="*/ 561975 h 585787"/>
            <a:gd name="connsiteX9" fmla="*/ 190500 w 981075"/>
            <a:gd name="connsiteY9" fmla="*/ 528637 h 585787"/>
            <a:gd name="connsiteX10" fmla="*/ 204787 w 981075"/>
            <a:gd name="connsiteY10" fmla="*/ 519112 h 585787"/>
            <a:gd name="connsiteX11" fmla="*/ 238125 w 981075"/>
            <a:gd name="connsiteY11" fmla="*/ 514350 h 585787"/>
            <a:gd name="connsiteX12" fmla="*/ 266700 w 981075"/>
            <a:gd name="connsiteY12" fmla="*/ 509587 h 585787"/>
            <a:gd name="connsiteX13" fmla="*/ 314325 w 981075"/>
            <a:gd name="connsiteY13" fmla="*/ 504825 h 585787"/>
            <a:gd name="connsiteX14" fmla="*/ 347662 w 981075"/>
            <a:gd name="connsiteY14" fmla="*/ 500062 h 585787"/>
            <a:gd name="connsiteX15" fmla="*/ 461962 w 981075"/>
            <a:gd name="connsiteY15" fmla="*/ 490537 h 585787"/>
            <a:gd name="connsiteX16" fmla="*/ 514350 w 981075"/>
            <a:gd name="connsiteY16" fmla="*/ 481012 h 585787"/>
            <a:gd name="connsiteX17" fmla="*/ 542925 w 981075"/>
            <a:gd name="connsiteY17" fmla="*/ 471487 h 585787"/>
            <a:gd name="connsiteX18" fmla="*/ 557212 w 981075"/>
            <a:gd name="connsiteY18" fmla="*/ 466725 h 585787"/>
            <a:gd name="connsiteX19" fmla="*/ 571500 w 981075"/>
            <a:gd name="connsiteY19" fmla="*/ 461962 h 585787"/>
            <a:gd name="connsiteX20" fmla="*/ 676275 w 981075"/>
            <a:gd name="connsiteY20" fmla="*/ 457200 h 585787"/>
            <a:gd name="connsiteX21" fmla="*/ 690562 w 981075"/>
            <a:gd name="connsiteY21" fmla="*/ 452437 h 585787"/>
            <a:gd name="connsiteX22" fmla="*/ 728662 w 981075"/>
            <a:gd name="connsiteY22" fmla="*/ 433387 h 585787"/>
            <a:gd name="connsiteX23" fmla="*/ 742950 w 981075"/>
            <a:gd name="connsiteY23" fmla="*/ 428625 h 585787"/>
            <a:gd name="connsiteX24" fmla="*/ 762000 w 981075"/>
            <a:gd name="connsiteY24" fmla="*/ 419100 h 585787"/>
            <a:gd name="connsiteX25" fmla="*/ 828675 w 981075"/>
            <a:gd name="connsiteY25" fmla="*/ 409575 h 585787"/>
            <a:gd name="connsiteX26" fmla="*/ 857250 w 981075"/>
            <a:gd name="connsiteY26" fmla="*/ 390525 h 585787"/>
            <a:gd name="connsiteX27" fmla="*/ 871537 w 981075"/>
            <a:gd name="connsiteY27" fmla="*/ 381000 h 585787"/>
            <a:gd name="connsiteX28" fmla="*/ 881062 w 981075"/>
            <a:gd name="connsiteY28" fmla="*/ 366712 h 585787"/>
            <a:gd name="connsiteX29" fmla="*/ 885825 w 981075"/>
            <a:gd name="connsiteY29" fmla="*/ 347662 h 585787"/>
            <a:gd name="connsiteX30" fmla="*/ 900112 w 981075"/>
            <a:gd name="connsiteY30" fmla="*/ 338137 h 585787"/>
            <a:gd name="connsiteX31" fmla="*/ 928687 w 981075"/>
            <a:gd name="connsiteY31" fmla="*/ 295275 h 585787"/>
            <a:gd name="connsiteX32" fmla="*/ 933450 w 981075"/>
            <a:gd name="connsiteY32" fmla="*/ 280987 h 585787"/>
            <a:gd name="connsiteX33" fmla="*/ 952500 w 981075"/>
            <a:gd name="connsiteY33" fmla="*/ 252412 h 585787"/>
            <a:gd name="connsiteX34" fmla="*/ 962025 w 981075"/>
            <a:gd name="connsiteY34" fmla="*/ 223837 h 585787"/>
            <a:gd name="connsiteX35" fmla="*/ 981075 w 981075"/>
            <a:gd name="connsiteY35" fmla="*/ 195262 h 585787"/>
            <a:gd name="connsiteX36" fmla="*/ 966787 w 981075"/>
            <a:gd name="connsiteY36" fmla="*/ 185737 h 585787"/>
            <a:gd name="connsiteX37" fmla="*/ 952500 w 981075"/>
            <a:gd name="connsiteY37" fmla="*/ 180975 h 585787"/>
            <a:gd name="connsiteX38" fmla="*/ 938212 w 981075"/>
            <a:gd name="connsiteY38" fmla="*/ 166687 h 585787"/>
            <a:gd name="connsiteX39" fmla="*/ 933450 w 981075"/>
            <a:gd name="connsiteY39" fmla="*/ 133350 h 585787"/>
            <a:gd name="connsiteX40" fmla="*/ 919162 w 981075"/>
            <a:gd name="connsiteY40" fmla="*/ 85725 h 585787"/>
            <a:gd name="connsiteX41" fmla="*/ 909637 w 981075"/>
            <a:gd name="connsiteY41" fmla="*/ 71437 h 585787"/>
            <a:gd name="connsiteX42" fmla="*/ 885825 w 981075"/>
            <a:gd name="connsiteY42" fmla="*/ 33337 h 585787"/>
            <a:gd name="connsiteX43" fmla="*/ 866775 w 981075"/>
            <a:gd name="connsiteY43" fmla="*/ 28575 h 585787"/>
            <a:gd name="connsiteX44" fmla="*/ 838200 w 981075"/>
            <a:gd name="connsiteY44" fmla="*/ 9525 h 585787"/>
            <a:gd name="connsiteX45" fmla="*/ 823912 w 981075"/>
            <a:gd name="connsiteY45" fmla="*/ 0 h 585787"/>
            <a:gd name="connsiteX46" fmla="*/ 809625 w 981075"/>
            <a:gd name="connsiteY46" fmla="*/ 4762 h 585787"/>
            <a:gd name="connsiteX47" fmla="*/ 800100 w 981075"/>
            <a:gd name="connsiteY47" fmla="*/ 19050 h 585787"/>
            <a:gd name="connsiteX48" fmla="*/ 785812 w 981075"/>
            <a:gd name="connsiteY48" fmla="*/ 28575 h 585787"/>
            <a:gd name="connsiteX49" fmla="*/ 647700 w 981075"/>
            <a:gd name="connsiteY49" fmla="*/ 23812 h 585787"/>
            <a:gd name="connsiteX50" fmla="*/ 633412 w 981075"/>
            <a:gd name="connsiteY50" fmla="*/ 14287 h 585787"/>
            <a:gd name="connsiteX51" fmla="*/ 590550 w 981075"/>
            <a:gd name="connsiteY51" fmla="*/ 4762 h 585787"/>
            <a:gd name="connsiteX52" fmla="*/ 576262 w 981075"/>
            <a:gd name="connsiteY52" fmla="*/ 9525 h 585787"/>
            <a:gd name="connsiteX53" fmla="*/ 571500 w 981075"/>
            <a:gd name="connsiteY53" fmla="*/ 38100 h 585787"/>
            <a:gd name="connsiteX54" fmla="*/ 566737 w 981075"/>
            <a:gd name="connsiteY54" fmla="*/ 52387 h 585787"/>
            <a:gd name="connsiteX55" fmla="*/ 547687 w 981075"/>
            <a:gd name="connsiteY55" fmla="*/ 61912 h 585787"/>
            <a:gd name="connsiteX56" fmla="*/ 538162 w 981075"/>
            <a:gd name="connsiteY56" fmla="*/ 76200 h 585787"/>
            <a:gd name="connsiteX57" fmla="*/ 523875 w 981075"/>
            <a:gd name="connsiteY57" fmla="*/ 80962 h 585787"/>
            <a:gd name="connsiteX58" fmla="*/ 509587 w 981075"/>
            <a:gd name="connsiteY58" fmla="*/ 90487 h 585787"/>
            <a:gd name="connsiteX59" fmla="*/ 481012 w 981075"/>
            <a:gd name="connsiteY59" fmla="*/ 104775 h 585787"/>
            <a:gd name="connsiteX60" fmla="*/ 471487 w 981075"/>
            <a:gd name="connsiteY60" fmla="*/ 119062 h 585787"/>
            <a:gd name="connsiteX61" fmla="*/ 457200 w 981075"/>
            <a:gd name="connsiteY61" fmla="*/ 133350 h 585787"/>
            <a:gd name="connsiteX62" fmla="*/ 452437 w 981075"/>
            <a:gd name="connsiteY62" fmla="*/ 147637 h 585787"/>
            <a:gd name="connsiteX63" fmla="*/ 442912 w 981075"/>
            <a:gd name="connsiteY63" fmla="*/ 161925 h 585787"/>
            <a:gd name="connsiteX64" fmla="*/ 414337 w 981075"/>
            <a:gd name="connsiteY64" fmla="*/ 219075 h 585787"/>
            <a:gd name="connsiteX65" fmla="*/ 385762 w 981075"/>
            <a:gd name="connsiteY65" fmla="*/ 238125 h 585787"/>
            <a:gd name="connsiteX66" fmla="*/ 371475 w 981075"/>
            <a:gd name="connsiteY66" fmla="*/ 228600 h 585787"/>
            <a:gd name="connsiteX67" fmla="*/ 338137 w 981075"/>
            <a:gd name="connsiteY67" fmla="*/ 247650 h 585787"/>
            <a:gd name="connsiteX68" fmla="*/ 323850 w 981075"/>
            <a:gd name="connsiteY68" fmla="*/ 257175 h 585787"/>
            <a:gd name="connsiteX69" fmla="*/ 309562 w 981075"/>
            <a:gd name="connsiteY69" fmla="*/ 261937 h 585787"/>
            <a:gd name="connsiteX70" fmla="*/ 266700 w 981075"/>
            <a:gd name="connsiteY70" fmla="*/ 285750 h 585787"/>
            <a:gd name="connsiteX71" fmla="*/ 238125 w 981075"/>
            <a:gd name="connsiteY71" fmla="*/ 295275 h 585787"/>
            <a:gd name="connsiteX72" fmla="*/ 223837 w 981075"/>
            <a:gd name="connsiteY72" fmla="*/ 304800 h 585787"/>
            <a:gd name="connsiteX73" fmla="*/ 152400 w 981075"/>
            <a:gd name="connsiteY73" fmla="*/ 314325 h 585787"/>
            <a:gd name="connsiteX74" fmla="*/ 147637 w 981075"/>
            <a:gd name="connsiteY74" fmla="*/ 328612 h 585787"/>
            <a:gd name="connsiteX75" fmla="*/ 128587 w 981075"/>
            <a:gd name="connsiteY75" fmla="*/ 357187 h 585787"/>
            <a:gd name="connsiteX76" fmla="*/ 119062 w 981075"/>
            <a:gd name="connsiteY76" fmla="*/ 390525 h 585787"/>
            <a:gd name="connsiteX77" fmla="*/ 109537 w 981075"/>
            <a:gd name="connsiteY77" fmla="*/ 419100 h 585787"/>
            <a:gd name="connsiteX78" fmla="*/ 100012 w 981075"/>
            <a:gd name="connsiteY78" fmla="*/ 433387 h 585787"/>
            <a:gd name="connsiteX79" fmla="*/ 95250 w 981075"/>
            <a:gd name="connsiteY79" fmla="*/ 447675 h 585787"/>
            <a:gd name="connsiteX80" fmla="*/ 71437 w 981075"/>
            <a:gd name="connsiteY80" fmla="*/ 476250 h 585787"/>
            <a:gd name="connsiteX81" fmla="*/ 57150 w 981075"/>
            <a:gd name="connsiteY81" fmla="*/ 485775 h 585787"/>
            <a:gd name="connsiteX82" fmla="*/ 28575 w 981075"/>
            <a:gd name="connsiteY82" fmla="*/ 495300 h 585787"/>
            <a:gd name="connsiteX83" fmla="*/ 0 w 981075"/>
            <a:gd name="connsiteY83" fmla="*/ 476250 h 5857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Lst>
          <a:rect l="l" t="t" r="r" b="b"/>
          <a:pathLst>
            <a:path w="981075" h="585787">
              <a:moveTo>
                <a:pt x="0" y="476250"/>
              </a:moveTo>
              <a:lnTo>
                <a:pt x="0" y="476250"/>
              </a:lnTo>
              <a:cubicBezTo>
                <a:pt x="10145" y="567562"/>
                <a:pt x="-585" y="482263"/>
                <a:pt x="9525" y="542925"/>
              </a:cubicBezTo>
              <a:cubicBezTo>
                <a:pt x="11370" y="553997"/>
                <a:pt x="8338" y="566743"/>
                <a:pt x="14287" y="576262"/>
              </a:cubicBezTo>
              <a:cubicBezTo>
                <a:pt x="17756" y="581813"/>
                <a:pt x="26897" y="579854"/>
                <a:pt x="33337" y="581025"/>
              </a:cubicBezTo>
              <a:cubicBezTo>
                <a:pt x="44381" y="583033"/>
                <a:pt x="55562" y="584200"/>
                <a:pt x="66675" y="585787"/>
              </a:cubicBezTo>
              <a:cubicBezTo>
                <a:pt x="82550" y="584200"/>
                <a:pt x="98486" y="583134"/>
                <a:pt x="114300" y="581025"/>
              </a:cubicBezTo>
              <a:cubicBezTo>
                <a:pt x="122324" y="579955"/>
                <a:pt x="131084" y="580278"/>
                <a:pt x="138112" y="576262"/>
              </a:cubicBezTo>
              <a:cubicBezTo>
                <a:pt x="143082" y="573422"/>
                <a:pt x="143973" y="566372"/>
                <a:pt x="147637" y="561975"/>
              </a:cubicBezTo>
              <a:cubicBezTo>
                <a:pt x="161627" y="545187"/>
                <a:pt x="170585" y="541914"/>
                <a:pt x="190500" y="528637"/>
              </a:cubicBezTo>
              <a:cubicBezTo>
                <a:pt x="195262" y="525462"/>
                <a:pt x="199121" y="519921"/>
                <a:pt x="204787" y="519112"/>
              </a:cubicBezTo>
              <a:lnTo>
                <a:pt x="238125" y="514350"/>
              </a:lnTo>
              <a:cubicBezTo>
                <a:pt x="247669" y="512882"/>
                <a:pt x="257118" y="510785"/>
                <a:pt x="266700" y="509587"/>
              </a:cubicBezTo>
              <a:cubicBezTo>
                <a:pt x="282531" y="507608"/>
                <a:pt x="298480" y="506689"/>
                <a:pt x="314325" y="504825"/>
              </a:cubicBezTo>
              <a:cubicBezTo>
                <a:pt x="325473" y="503513"/>
                <a:pt x="336514" y="501374"/>
                <a:pt x="347662" y="500062"/>
              </a:cubicBezTo>
              <a:cubicBezTo>
                <a:pt x="425269" y="490932"/>
                <a:pt x="368465" y="499441"/>
                <a:pt x="461962" y="490537"/>
              </a:cubicBezTo>
              <a:cubicBezTo>
                <a:pt x="479990" y="488820"/>
                <a:pt x="497115" y="486183"/>
                <a:pt x="514350" y="481012"/>
              </a:cubicBezTo>
              <a:cubicBezTo>
                <a:pt x="523967" y="478127"/>
                <a:pt x="533400" y="474662"/>
                <a:pt x="542925" y="471487"/>
              </a:cubicBezTo>
              <a:lnTo>
                <a:pt x="557212" y="466725"/>
              </a:lnTo>
              <a:cubicBezTo>
                <a:pt x="561975" y="465137"/>
                <a:pt x="566485" y="462190"/>
                <a:pt x="571500" y="461962"/>
              </a:cubicBezTo>
              <a:lnTo>
                <a:pt x="676275" y="457200"/>
              </a:lnTo>
              <a:cubicBezTo>
                <a:pt x="681037" y="455612"/>
                <a:pt x="685992" y="454514"/>
                <a:pt x="690562" y="452437"/>
              </a:cubicBezTo>
              <a:cubicBezTo>
                <a:pt x="703488" y="446561"/>
                <a:pt x="715191" y="437877"/>
                <a:pt x="728662" y="433387"/>
              </a:cubicBezTo>
              <a:cubicBezTo>
                <a:pt x="733425" y="431800"/>
                <a:pt x="738336" y="430602"/>
                <a:pt x="742950" y="428625"/>
              </a:cubicBezTo>
              <a:cubicBezTo>
                <a:pt x="749476" y="425828"/>
                <a:pt x="755353" y="421593"/>
                <a:pt x="762000" y="419100"/>
              </a:cubicBezTo>
              <a:cubicBezTo>
                <a:pt x="780836" y="412036"/>
                <a:pt x="812784" y="411164"/>
                <a:pt x="828675" y="409575"/>
              </a:cubicBezTo>
              <a:lnTo>
                <a:pt x="857250" y="390525"/>
              </a:lnTo>
              <a:lnTo>
                <a:pt x="871537" y="381000"/>
              </a:lnTo>
              <a:cubicBezTo>
                <a:pt x="874712" y="376237"/>
                <a:pt x="878807" y="371973"/>
                <a:pt x="881062" y="366712"/>
              </a:cubicBezTo>
              <a:cubicBezTo>
                <a:pt x="883640" y="360696"/>
                <a:pt x="882194" y="353108"/>
                <a:pt x="885825" y="347662"/>
              </a:cubicBezTo>
              <a:cubicBezTo>
                <a:pt x="889000" y="342900"/>
                <a:pt x="895350" y="341312"/>
                <a:pt x="900112" y="338137"/>
              </a:cubicBezTo>
              <a:lnTo>
                <a:pt x="928687" y="295275"/>
              </a:lnTo>
              <a:cubicBezTo>
                <a:pt x="931472" y="291098"/>
                <a:pt x="931012" y="285376"/>
                <a:pt x="933450" y="280987"/>
              </a:cubicBezTo>
              <a:cubicBezTo>
                <a:pt x="939009" y="270980"/>
                <a:pt x="952500" y="252412"/>
                <a:pt x="952500" y="252412"/>
              </a:cubicBezTo>
              <a:lnTo>
                <a:pt x="962025" y="223837"/>
              </a:lnTo>
              <a:cubicBezTo>
                <a:pt x="965645" y="212977"/>
                <a:pt x="981075" y="195262"/>
                <a:pt x="981075" y="195262"/>
              </a:cubicBezTo>
              <a:cubicBezTo>
                <a:pt x="976312" y="192087"/>
                <a:pt x="971907" y="188297"/>
                <a:pt x="966787" y="185737"/>
              </a:cubicBezTo>
              <a:cubicBezTo>
                <a:pt x="962297" y="183492"/>
                <a:pt x="956677" y="183760"/>
                <a:pt x="952500" y="180975"/>
              </a:cubicBezTo>
              <a:cubicBezTo>
                <a:pt x="946896" y="177239"/>
                <a:pt x="942975" y="171450"/>
                <a:pt x="938212" y="166687"/>
              </a:cubicBezTo>
              <a:cubicBezTo>
                <a:pt x="936625" y="155575"/>
                <a:pt x="935458" y="144394"/>
                <a:pt x="933450" y="133350"/>
              </a:cubicBezTo>
              <a:cubicBezTo>
                <a:pt x="930572" y="117520"/>
                <a:pt x="924130" y="100629"/>
                <a:pt x="919162" y="85725"/>
              </a:cubicBezTo>
              <a:cubicBezTo>
                <a:pt x="917352" y="80295"/>
                <a:pt x="912812" y="76200"/>
                <a:pt x="909637" y="71437"/>
              </a:cubicBezTo>
              <a:cubicBezTo>
                <a:pt x="901980" y="48466"/>
                <a:pt x="906369" y="42141"/>
                <a:pt x="885825" y="33337"/>
              </a:cubicBezTo>
              <a:cubicBezTo>
                <a:pt x="879809" y="30759"/>
                <a:pt x="873125" y="30162"/>
                <a:pt x="866775" y="28575"/>
              </a:cubicBezTo>
              <a:lnTo>
                <a:pt x="838200" y="9525"/>
              </a:lnTo>
              <a:lnTo>
                <a:pt x="823912" y="0"/>
              </a:lnTo>
              <a:cubicBezTo>
                <a:pt x="819150" y="1587"/>
                <a:pt x="813545" y="1626"/>
                <a:pt x="809625" y="4762"/>
              </a:cubicBezTo>
              <a:cubicBezTo>
                <a:pt x="805155" y="8338"/>
                <a:pt x="804147" y="15003"/>
                <a:pt x="800100" y="19050"/>
              </a:cubicBezTo>
              <a:cubicBezTo>
                <a:pt x="796053" y="23097"/>
                <a:pt x="790575" y="25400"/>
                <a:pt x="785812" y="28575"/>
              </a:cubicBezTo>
              <a:cubicBezTo>
                <a:pt x="739775" y="26987"/>
                <a:pt x="693564" y="28112"/>
                <a:pt x="647700" y="23812"/>
              </a:cubicBezTo>
              <a:cubicBezTo>
                <a:pt x="642001" y="23278"/>
                <a:pt x="638532" y="16847"/>
                <a:pt x="633412" y="14287"/>
              </a:cubicBezTo>
              <a:cubicBezTo>
                <a:pt x="621690" y="8426"/>
                <a:pt x="601521" y="6591"/>
                <a:pt x="590550" y="4762"/>
              </a:cubicBezTo>
              <a:cubicBezTo>
                <a:pt x="585787" y="6350"/>
                <a:pt x="578753" y="5166"/>
                <a:pt x="576262" y="9525"/>
              </a:cubicBezTo>
              <a:cubicBezTo>
                <a:pt x="571471" y="17909"/>
                <a:pt x="573595" y="28674"/>
                <a:pt x="571500" y="38100"/>
              </a:cubicBezTo>
              <a:cubicBezTo>
                <a:pt x="570411" y="43000"/>
                <a:pt x="570287" y="48837"/>
                <a:pt x="566737" y="52387"/>
              </a:cubicBezTo>
              <a:cubicBezTo>
                <a:pt x="561717" y="57407"/>
                <a:pt x="554037" y="58737"/>
                <a:pt x="547687" y="61912"/>
              </a:cubicBezTo>
              <a:cubicBezTo>
                <a:pt x="544512" y="66675"/>
                <a:pt x="542632" y="72624"/>
                <a:pt x="538162" y="76200"/>
              </a:cubicBezTo>
              <a:cubicBezTo>
                <a:pt x="534242" y="79336"/>
                <a:pt x="528365" y="78717"/>
                <a:pt x="523875" y="80962"/>
              </a:cubicBezTo>
              <a:cubicBezTo>
                <a:pt x="518755" y="83522"/>
                <a:pt x="514707" y="87927"/>
                <a:pt x="509587" y="90487"/>
              </a:cubicBezTo>
              <a:cubicBezTo>
                <a:pt x="470151" y="110206"/>
                <a:pt x="521961" y="77477"/>
                <a:pt x="481012" y="104775"/>
              </a:cubicBezTo>
              <a:cubicBezTo>
                <a:pt x="477837" y="109537"/>
                <a:pt x="475151" y="114665"/>
                <a:pt x="471487" y="119062"/>
              </a:cubicBezTo>
              <a:cubicBezTo>
                <a:pt x="467175" y="124236"/>
                <a:pt x="460936" y="127746"/>
                <a:pt x="457200" y="133350"/>
              </a:cubicBezTo>
              <a:cubicBezTo>
                <a:pt x="454415" y="137527"/>
                <a:pt x="454682" y="143147"/>
                <a:pt x="452437" y="147637"/>
              </a:cubicBezTo>
              <a:cubicBezTo>
                <a:pt x="449877" y="152757"/>
                <a:pt x="446087" y="157162"/>
                <a:pt x="442912" y="161925"/>
              </a:cubicBezTo>
              <a:cubicBezTo>
                <a:pt x="437479" y="178225"/>
                <a:pt x="430164" y="208524"/>
                <a:pt x="414337" y="219075"/>
              </a:cubicBezTo>
              <a:lnTo>
                <a:pt x="385762" y="238125"/>
              </a:lnTo>
              <a:cubicBezTo>
                <a:pt x="381000" y="234950"/>
                <a:pt x="377154" y="229310"/>
                <a:pt x="371475" y="228600"/>
              </a:cubicBezTo>
              <a:cubicBezTo>
                <a:pt x="341741" y="224883"/>
                <a:pt x="352370" y="233416"/>
                <a:pt x="338137" y="247650"/>
              </a:cubicBezTo>
              <a:cubicBezTo>
                <a:pt x="334090" y="251697"/>
                <a:pt x="328969" y="254615"/>
                <a:pt x="323850" y="257175"/>
              </a:cubicBezTo>
              <a:cubicBezTo>
                <a:pt x="319360" y="259420"/>
                <a:pt x="314052" y="259692"/>
                <a:pt x="309562" y="261937"/>
              </a:cubicBezTo>
              <a:cubicBezTo>
                <a:pt x="285385" y="274025"/>
                <a:pt x="289640" y="276574"/>
                <a:pt x="266700" y="285750"/>
              </a:cubicBezTo>
              <a:cubicBezTo>
                <a:pt x="257378" y="289479"/>
                <a:pt x="246479" y="289706"/>
                <a:pt x="238125" y="295275"/>
              </a:cubicBezTo>
              <a:cubicBezTo>
                <a:pt x="233362" y="298450"/>
                <a:pt x="229098" y="302545"/>
                <a:pt x="223837" y="304800"/>
              </a:cubicBezTo>
              <a:cubicBezTo>
                <a:pt x="206849" y="312080"/>
                <a:pt x="160211" y="313615"/>
                <a:pt x="152400" y="314325"/>
              </a:cubicBezTo>
              <a:cubicBezTo>
                <a:pt x="150812" y="319087"/>
                <a:pt x="150075" y="324224"/>
                <a:pt x="147637" y="328612"/>
              </a:cubicBezTo>
              <a:cubicBezTo>
                <a:pt x="142077" y="338619"/>
                <a:pt x="128587" y="357187"/>
                <a:pt x="128587" y="357187"/>
              </a:cubicBezTo>
              <a:cubicBezTo>
                <a:pt x="112571" y="405243"/>
                <a:pt x="137018" y="330674"/>
                <a:pt x="119062" y="390525"/>
              </a:cubicBezTo>
              <a:cubicBezTo>
                <a:pt x="116177" y="400142"/>
                <a:pt x="112712" y="409575"/>
                <a:pt x="109537" y="419100"/>
              </a:cubicBezTo>
              <a:cubicBezTo>
                <a:pt x="107727" y="424530"/>
                <a:pt x="103187" y="428625"/>
                <a:pt x="100012" y="433387"/>
              </a:cubicBezTo>
              <a:cubicBezTo>
                <a:pt x="98425" y="438150"/>
                <a:pt x="97495" y="443185"/>
                <a:pt x="95250" y="447675"/>
              </a:cubicBezTo>
              <a:cubicBezTo>
                <a:pt x="89899" y="458378"/>
                <a:pt x="80464" y="468727"/>
                <a:pt x="71437" y="476250"/>
              </a:cubicBezTo>
              <a:cubicBezTo>
                <a:pt x="67040" y="479914"/>
                <a:pt x="62380" y="483450"/>
                <a:pt x="57150" y="485775"/>
              </a:cubicBezTo>
              <a:cubicBezTo>
                <a:pt x="47975" y="489853"/>
                <a:pt x="38100" y="492125"/>
                <a:pt x="28575" y="495300"/>
              </a:cubicBezTo>
              <a:cubicBezTo>
                <a:pt x="22551" y="497308"/>
                <a:pt x="4762" y="479425"/>
                <a:pt x="0" y="47625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228944</xdr:colOff>
      <xdr:row>123</xdr:row>
      <xdr:rowOff>164073</xdr:rowOff>
    </xdr:from>
    <xdr:to>
      <xdr:col>13</xdr:col>
      <xdr:colOff>202216</xdr:colOff>
      <xdr:row>127</xdr:row>
      <xdr:rowOff>126440</xdr:rowOff>
    </xdr:to>
    <xdr:sp macro="" textlink="">
      <xdr:nvSpPr>
        <xdr:cNvPr id="49" name="North_Carolina"/>
        <xdr:cNvSpPr/>
      </xdr:nvSpPr>
      <xdr:spPr>
        <a:xfrm>
          <a:off x="6439244" y="15658073"/>
          <a:ext cx="1192472" cy="622767"/>
        </a:xfrm>
        <a:custGeom>
          <a:avLst/>
          <a:gdLst>
            <a:gd name="connsiteX0" fmla="*/ 306087 w 1201437"/>
            <a:gd name="connsiteY0" fmla="*/ 257175 h 642937"/>
            <a:gd name="connsiteX1" fmla="*/ 306087 w 1201437"/>
            <a:gd name="connsiteY1" fmla="*/ 257175 h 642937"/>
            <a:gd name="connsiteX2" fmla="*/ 296562 w 1201437"/>
            <a:gd name="connsiteY2" fmla="*/ 300037 h 642937"/>
            <a:gd name="connsiteX3" fmla="*/ 287037 w 1201437"/>
            <a:gd name="connsiteY3" fmla="*/ 328612 h 642937"/>
            <a:gd name="connsiteX4" fmla="*/ 253699 w 1201437"/>
            <a:gd name="connsiteY4" fmla="*/ 347662 h 642937"/>
            <a:gd name="connsiteX5" fmla="*/ 239412 w 1201437"/>
            <a:gd name="connsiteY5" fmla="*/ 357187 h 642937"/>
            <a:gd name="connsiteX6" fmla="*/ 225124 w 1201437"/>
            <a:gd name="connsiteY6" fmla="*/ 361950 h 642937"/>
            <a:gd name="connsiteX7" fmla="*/ 196549 w 1201437"/>
            <a:gd name="connsiteY7" fmla="*/ 381000 h 642937"/>
            <a:gd name="connsiteX8" fmla="*/ 177499 w 1201437"/>
            <a:gd name="connsiteY8" fmla="*/ 404812 h 642937"/>
            <a:gd name="connsiteX9" fmla="*/ 148924 w 1201437"/>
            <a:gd name="connsiteY9" fmla="*/ 433387 h 642937"/>
            <a:gd name="connsiteX10" fmla="*/ 120349 w 1201437"/>
            <a:gd name="connsiteY10" fmla="*/ 452437 h 642937"/>
            <a:gd name="connsiteX11" fmla="*/ 106062 w 1201437"/>
            <a:gd name="connsiteY11" fmla="*/ 466725 h 642937"/>
            <a:gd name="connsiteX12" fmla="*/ 91774 w 1201437"/>
            <a:gd name="connsiteY12" fmla="*/ 485775 h 642937"/>
            <a:gd name="connsiteX13" fmla="*/ 77487 w 1201437"/>
            <a:gd name="connsiteY13" fmla="*/ 495300 h 642937"/>
            <a:gd name="connsiteX14" fmla="*/ 53674 w 1201437"/>
            <a:gd name="connsiteY14" fmla="*/ 523875 h 642937"/>
            <a:gd name="connsiteX15" fmla="*/ 44149 w 1201437"/>
            <a:gd name="connsiteY15" fmla="*/ 538162 h 642937"/>
            <a:gd name="connsiteX16" fmla="*/ 29862 w 1201437"/>
            <a:gd name="connsiteY16" fmla="*/ 542925 h 642937"/>
            <a:gd name="connsiteX17" fmla="*/ 15574 w 1201437"/>
            <a:gd name="connsiteY17" fmla="*/ 552450 h 642937"/>
            <a:gd name="connsiteX18" fmla="*/ 6049 w 1201437"/>
            <a:gd name="connsiteY18" fmla="*/ 581025 h 642937"/>
            <a:gd name="connsiteX19" fmla="*/ 1287 w 1201437"/>
            <a:gd name="connsiteY19" fmla="*/ 642937 h 642937"/>
            <a:gd name="connsiteX20" fmla="*/ 458487 w 1201437"/>
            <a:gd name="connsiteY20" fmla="*/ 481012 h 642937"/>
            <a:gd name="connsiteX21" fmla="*/ 525162 w 1201437"/>
            <a:gd name="connsiteY21" fmla="*/ 523875 h 642937"/>
            <a:gd name="connsiteX22" fmla="*/ 682324 w 1201437"/>
            <a:gd name="connsiteY22" fmla="*/ 485775 h 642937"/>
            <a:gd name="connsiteX23" fmla="*/ 882349 w 1201437"/>
            <a:gd name="connsiteY23" fmla="*/ 614362 h 642937"/>
            <a:gd name="connsiteX24" fmla="*/ 929974 w 1201437"/>
            <a:gd name="connsiteY24" fmla="*/ 576262 h 642937"/>
            <a:gd name="connsiteX25" fmla="*/ 949024 w 1201437"/>
            <a:gd name="connsiteY25" fmla="*/ 547687 h 642937"/>
            <a:gd name="connsiteX26" fmla="*/ 958549 w 1201437"/>
            <a:gd name="connsiteY26" fmla="*/ 533400 h 642937"/>
            <a:gd name="connsiteX27" fmla="*/ 972837 w 1201437"/>
            <a:gd name="connsiteY27" fmla="*/ 485775 h 642937"/>
            <a:gd name="connsiteX28" fmla="*/ 982362 w 1201437"/>
            <a:gd name="connsiteY28" fmla="*/ 471487 h 642937"/>
            <a:gd name="connsiteX29" fmla="*/ 996649 w 1201437"/>
            <a:gd name="connsiteY29" fmla="*/ 438150 h 642937"/>
            <a:gd name="connsiteX30" fmla="*/ 1006174 w 1201437"/>
            <a:gd name="connsiteY30" fmla="*/ 404812 h 642937"/>
            <a:gd name="connsiteX31" fmla="*/ 1029987 w 1201437"/>
            <a:gd name="connsiteY31" fmla="*/ 376237 h 642937"/>
            <a:gd name="connsiteX32" fmla="*/ 1044274 w 1201437"/>
            <a:gd name="connsiteY32" fmla="*/ 371475 h 642937"/>
            <a:gd name="connsiteX33" fmla="*/ 1072849 w 1201437"/>
            <a:gd name="connsiteY33" fmla="*/ 352425 h 642937"/>
            <a:gd name="connsiteX34" fmla="*/ 1087137 w 1201437"/>
            <a:gd name="connsiteY34" fmla="*/ 347662 h 642937"/>
            <a:gd name="connsiteX35" fmla="*/ 1115712 w 1201437"/>
            <a:gd name="connsiteY35" fmla="*/ 333375 h 642937"/>
            <a:gd name="connsiteX36" fmla="*/ 1158574 w 1201437"/>
            <a:gd name="connsiteY36" fmla="*/ 328612 h 642937"/>
            <a:gd name="connsiteX37" fmla="*/ 1168099 w 1201437"/>
            <a:gd name="connsiteY37" fmla="*/ 314325 h 642937"/>
            <a:gd name="connsiteX38" fmla="*/ 1120474 w 1201437"/>
            <a:gd name="connsiteY38" fmla="*/ 309562 h 642937"/>
            <a:gd name="connsiteX39" fmla="*/ 1106187 w 1201437"/>
            <a:gd name="connsiteY39" fmla="*/ 304800 h 642937"/>
            <a:gd name="connsiteX40" fmla="*/ 1106187 w 1201437"/>
            <a:gd name="connsiteY40" fmla="*/ 228600 h 642937"/>
            <a:gd name="connsiteX41" fmla="*/ 1125237 w 1201437"/>
            <a:gd name="connsiteY41" fmla="*/ 223837 h 642937"/>
            <a:gd name="connsiteX42" fmla="*/ 1139524 w 1201437"/>
            <a:gd name="connsiteY42" fmla="*/ 219075 h 642937"/>
            <a:gd name="connsiteX43" fmla="*/ 1182387 w 1201437"/>
            <a:gd name="connsiteY43" fmla="*/ 223837 h 642937"/>
            <a:gd name="connsiteX44" fmla="*/ 1191912 w 1201437"/>
            <a:gd name="connsiteY44" fmla="*/ 185737 h 642937"/>
            <a:gd name="connsiteX45" fmla="*/ 1196674 w 1201437"/>
            <a:gd name="connsiteY45" fmla="*/ 171450 h 642937"/>
            <a:gd name="connsiteX46" fmla="*/ 1201437 w 1201437"/>
            <a:gd name="connsiteY46" fmla="*/ 152400 h 642937"/>
            <a:gd name="connsiteX47" fmla="*/ 1163337 w 1201437"/>
            <a:gd name="connsiteY47" fmla="*/ 104775 h 642937"/>
            <a:gd name="connsiteX48" fmla="*/ 1149049 w 1201437"/>
            <a:gd name="connsiteY48" fmla="*/ 114300 h 642937"/>
            <a:gd name="connsiteX49" fmla="*/ 1053799 w 1201437"/>
            <a:gd name="connsiteY49" fmla="*/ 109537 h 642937"/>
            <a:gd name="connsiteX50" fmla="*/ 1058562 w 1201437"/>
            <a:gd name="connsiteY50" fmla="*/ 90487 h 642937"/>
            <a:gd name="connsiteX51" fmla="*/ 1106187 w 1201437"/>
            <a:gd name="connsiteY51" fmla="*/ 85725 h 642937"/>
            <a:gd name="connsiteX52" fmla="*/ 1134762 w 1201437"/>
            <a:gd name="connsiteY52" fmla="*/ 61912 h 642937"/>
            <a:gd name="connsiteX53" fmla="*/ 1144287 w 1201437"/>
            <a:gd name="connsiteY53" fmla="*/ 47625 h 642937"/>
            <a:gd name="connsiteX54" fmla="*/ 1172862 w 1201437"/>
            <a:gd name="connsiteY54" fmla="*/ 19050 h 642937"/>
            <a:gd name="connsiteX55" fmla="*/ 1158574 w 1201437"/>
            <a:gd name="connsiteY55" fmla="*/ 9525 h 642937"/>
            <a:gd name="connsiteX56" fmla="*/ 1139524 w 1201437"/>
            <a:gd name="connsiteY56" fmla="*/ 0 h 642937"/>
            <a:gd name="connsiteX57" fmla="*/ 306087 w 1201437"/>
            <a:gd name="connsiteY57" fmla="*/ 257175 h 6429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Lst>
          <a:rect l="l" t="t" r="r" b="b"/>
          <a:pathLst>
            <a:path w="1201437" h="642937">
              <a:moveTo>
                <a:pt x="306087" y="257175"/>
              </a:moveTo>
              <a:lnTo>
                <a:pt x="306087" y="257175"/>
              </a:lnTo>
              <a:cubicBezTo>
                <a:pt x="302912" y="271462"/>
                <a:pt x="300333" y="285895"/>
                <a:pt x="296562" y="300037"/>
              </a:cubicBezTo>
              <a:cubicBezTo>
                <a:pt x="293975" y="309738"/>
                <a:pt x="295391" y="323043"/>
                <a:pt x="287037" y="328612"/>
              </a:cubicBezTo>
              <a:cubicBezTo>
                <a:pt x="252220" y="351822"/>
                <a:pt x="296004" y="323487"/>
                <a:pt x="253699" y="347662"/>
              </a:cubicBezTo>
              <a:cubicBezTo>
                <a:pt x="248729" y="350502"/>
                <a:pt x="244531" y="354627"/>
                <a:pt x="239412" y="357187"/>
              </a:cubicBezTo>
              <a:cubicBezTo>
                <a:pt x="234922" y="359432"/>
                <a:pt x="229513" y="359512"/>
                <a:pt x="225124" y="361950"/>
              </a:cubicBezTo>
              <a:cubicBezTo>
                <a:pt x="215117" y="367509"/>
                <a:pt x="196549" y="381000"/>
                <a:pt x="196549" y="381000"/>
              </a:cubicBezTo>
              <a:cubicBezTo>
                <a:pt x="188273" y="405831"/>
                <a:pt x="197907" y="386671"/>
                <a:pt x="177499" y="404812"/>
              </a:cubicBezTo>
              <a:cubicBezTo>
                <a:pt x="167431" y="413761"/>
                <a:pt x="158449" y="423862"/>
                <a:pt x="148924" y="433387"/>
              </a:cubicBezTo>
              <a:cubicBezTo>
                <a:pt x="140829" y="441482"/>
                <a:pt x="128443" y="444342"/>
                <a:pt x="120349" y="452437"/>
              </a:cubicBezTo>
              <a:cubicBezTo>
                <a:pt x="115587" y="457200"/>
                <a:pt x="110445" y="461611"/>
                <a:pt x="106062" y="466725"/>
              </a:cubicBezTo>
              <a:cubicBezTo>
                <a:pt x="100896" y="472752"/>
                <a:pt x="97387" y="480162"/>
                <a:pt x="91774" y="485775"/>
              </a:cubicBezTo>
              <a:cubicBezTo>
                <a:pt x="87727" y="489822"/>
                <a:pt x="82249" y="492125"/>
                <a:pt x="77487" y="495300"/>
              </a:cubicBezTo>
              <a:cubicBezTo>
                <a:pt x="53839" y="530771"/>
                <a:pt x="84232" y="487206"/>
                <a:pt x="53674" y="523875"/>
              </a:cubicBezTo>
              <a:cubicBezTo>
                <a:pt x="50010" y="528272"/>
                <a:pt x="48618" y="534586"/>
                <a:pt x="44149" y="538162"/>
              </a:cubicBezTo>
              <a:cubicBezTo>
                <a:pt x="40229" y="541298"/>
                <a:pt x="34352" y="540680"/>
                <a:pt x="29862" y="542925"/>
              </a:cubicBezTo>
              <a:cubicBezTo>
                <a:pt x="24742" y="545485"/>
                <a:pt x="20337" y="549275"/>
                <a:pt x="15574" y="552450"/>
              </a:cubicBezTo>
              <a:lnTo>
                <a:pt x="6049" y="581025"/>
              </a:lnTo>
              <a:cubicBezTo>
                <a:pt x="-3733" y="610371"/>
                <a:pt x="1287" y="590296"/>
                <a:pt x="1287" y="642937"/>
              </a:cubicBezTo>
              <a:lnTo>
                <a:pt x="458487" y="481012"/>
              </a:lnTo>
              <a:lnTo>
                <a:pt x="525162" y="523875"/>
              </a:lnTo>
              <a:lnTo>
                <a:pt x="682324" y="485775"/>
              </a:lnTo>
              <a:lnTo>
                <a:pt x="882349" y="614362"/>
              </a:lnTo>
              <a:cubicBezTo>
                <a:pt x="896900" y="603969"/>
                <a:pt x="918000" y="591658"/>
                <a:pt x="929974" y="576262"/>
              </a:cubicBezTo>
              <a:cubicBezTo>
                <a:pt x="937002" y="567226"/>
                <a:pt x="942674" y="557212"/>
                <a:pt x="949024" y="547687"/>
              </a:cubicBezTo>
              <a:lnTo>
                <a:pt x="958549" y="533400"/>
              </a:lnTo>
              <a:cubicBezTo>
                <a:pt x="965747" y="504610"/>
                <a:pt x="961242" y="520560"/>
                <a:pt x="972837" y="485775"/>
              </a:cubicBezTo>
              <a:cubicBezTo>
                <a:pt x="974647" y="480345"/>
                <a:pt x="979187" y="476250"/>
                <a:pt x="982362" y="471487"/>
              </a:cubicBezTo>
              <a:cubicBezTo>
                <a:pt x="992272" y="431842"/>
                <a:pt x="980205" y="471037"/>
                <a:pt x="996649" y="438150"/>
              </a:cubicBezTo>
              <a:cubicBezTo>
                <a:pt x="1005922" y="419605"/>
                <a:pt x="997014" y="426186"/>
                <a:pt x="1006174" y="404812"/>
              </a:cubicBezTo>
              <a:cubicBezTo>
                <a:pt x="1009688" y="396613"/>
                <a:pt x="1023122" y="380814"/>
                <a:pt x="1029987" y="376237"/>
              </a:cubicBezTo>
              <a:cubicBezTo>
                <a:pt x="1034164" y="373452"/>
                <a:pt x="1039512" y="373062"/>
                <a:pt x="1044274" y="371475"/>
              </a:cubicBezTo>
              <a:cubicBezTo>
                <a:pt x="1053799" y="365125"/>
                <a:pt x="1061989" y="356045"/>
                <a:pt x="1072849" y="352425"/>
              </a:cubicBezTo>
              <a:cubicBezTo>
                <a:pt x="1077612" y="350837"/>
                <a:pt x="1082647" y="349907"/>
                <a:pt x="1087137" y="347662"/>
              </a:cubicBezTo>
              <a:cubicBezTo>
                <a:pt x="1103596" y="339432"/>
                <a:pt x="1097752" y="336368"/>
                <a:pt x="1115712" y="333375"/>
              </a:cubicBezTo>
              <a:cubicBezTo>
                <a:pt x="1129892" y="331012"/>
                <a:pt x="1144287" y="330200"/>
                <a:pt x="1158574" y="328612"/>
              </a:cubicBezTo>
              <a:cubicBezTo>
                <a:pt x="1161749" y="323850"/>
                <a:pt x="1173218" y="316885"/>
                <a:pt x="1168099" y="314325"/>
              </a:cubicBezTo>
              <a:cubicBezTo>
                <a:pt x="1153829" y="307190"/>
                <a:pt x="1136243" y="311988"/>
                <a:pt x="1120474" y="309562"/>
              </a:cubicBezTo>
              <a:cubicBezTo>
                <a:pt x="1115512" y="308799"/>
                <a:pt x="1110949" y="306387"/>
                <a:pt x="1106187" y="304800"/>
              </a:cubicBezTo>
              <a:cubicBezTo>
                <a:pt x="1088178" y="277785"/>
                <a:pt x="1084493" y="279220"/>
                <a:pt x="1106187" y="228600"/>
              </a:cubicBezTo>
              <a:cubicBezTo>
                <a:pt x="1108765" y="222584"/>
                <a:pt x="1118943" y="225635"/>
                <a:pt x="1125237" y="223837"/>
              </a:cubicBezTo>
              <a:cubicBezTo>
                <a:pt x="1130064" y="222458"/>
                <a:pt x="1134762" y="220662"/>
                <a:pt x="1139524" y="219075"/>
              </a:cubicBezTo>
              <a:cubicBezTo>
                <a:pt x="1172862" y="230188"/>
                <a:pt x="1158574" y="231775"/>
                <a:pt x="1182387" y="223837"/>
              </a:cubicBezTo>
              <a:cubicBezTo>
                <a:pt x="1193272" y="191179"/>
                <a:pt x="1180418" y="231713"/>
                <a:pt x="1191912" y="185737"/>
              </a:cubicBezTo>
              <a:cubicBezTo>
                <a:pt x="1193130" y="180867"/>
                <a:pt x="1195295" y="176277"/>
                <a:pt x="1196674" y="171450"/>
              </a:cubicBezTo>
              <a:cubicBezTo>
                <a:pt x="1198472" y="165156"/>
                <a:pt x="1199849" y="158750"/>
                <a:pt x="1201437" y="152400"/>
              </a:cubicBezTo>
              <a:cubicBezTo>
                <a:pt x="1196759" y="100946"/>
                <a:pt x="1213327" y="89777"/>
                <a:pt x="1163337" y="104775"/>
              </a:cubicBezTo>
              <a:cubicBezTo>
                <a:pt x="1157854" y="106420"/>
                <a:pt x="1153812" y="111125"/>
                <a:pt x="1149049" y="114300"/>
              </a:cubicBezTo>
              <a:lnTo>
                <a:pt x="1053799" y="109537"/>
              </a:lnTo>
              <a:cubicBezTo>
                <a:pt x="1047469" y="107871"/>
                <a:pt x="1052603" y="93195"/>
                <a:pt x="1058562" y="90487"/>
              </a:cubicBezTo>
              <a:cubicBezTo>
                <a:pt x="1073086" y="83885"/>
                <a:pt x="1090312" y="87312"/>
                <a:pt x="1106187" y="85725"/>
              </a:cubicBezTo>
              <a:cubicBezTo>
                <a:pt x="1120235" y="76359"/>
                <a:pt x="1123302" y="75663"/>
                <a:pt x="1134762" y="61912"/>
              </a:cubicBezTo>
              <a:cubicBezTo>
                <a:pt x="1138426" y="57515"/>
                <a:pt x="1140484" y="51903"/>
                <a:pt x="1144287" y="47625"/>
              </a:cubicBezTo>
              <a:cubicBezTo>
                <a:pt x="1153236" y="37557"/>
                <a:pt x="1172862" y="19050"/>
                <a:pt x="1172862" y="19050"/>
              </a:cubicBezTo>
              <a:cubicBezTo>
                <a:pt x="1168099" y="15875"/>
                <a:pt x="1163694" y="12085"/>
                <a:pt x="1158574" y="9525"/>
              </a:cubicBezTo>
              <a:cubicBezTo>
                <a:pt x="1136683" y="-1421"/>
                <a:pt x="1150285" y="10759"/>
                <a:pt x="1139524" y="0"/>
              </a:cubicBezTo>
              <a:lnTo>
                <a:pt x="306087" y="257175"/>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296757</xdr:colOff>
      <xdr:row>121</xdr:row>
      <xdr:rowOff>95063</xdr:rowOff>
    </xdr:from>
    <xdr:to>
      <xdr:col>13</xdr:col>
      <xdr:colOff>140303</xdr:colOff>
      <xdr:row>125</xdr:row>
      <xdr:rowOff>133631</xdr:rowOff>
    </xdr:to>
    <xdr:sp macro="" textlink="">
      <xdr:nvSpPr>
        <xdr:cNvPr id="50" name="Virginia"/>
        <xdr:cNvSpPr/>
      </xdr:nvSpPr>
      <xdr:spPr>
        <a:xfrm>
          <a:off x="6507057" y="15258863"/>
          <a:ext cx="1062746" cy="698968"/>
        </a:xfrm>
        <a:custGeom>
          <a:avLst/>
          <a:gdLst>
            <a:gd name="connsiteX0" fmla="*/ 138261 w 1071711"/>
            <a:gd name="connsiteY0" fmla="*/ 504825 h 719138"/>
            <a:gd name="connsiteX1" fmla="*/ 138261 w 1071711"/>
            <a:gd name="connsiteY1" fmla="*/ 504825 h 719138"/>
            <a:gd name="connsiteX2" fmla="*/ 128736 w 1071711"/>
            <a:gd name="connsiteY2" fmla="*/ 547688 h 719138"/>
            <a:gd name="connsiteX3" fmla="*/ 109686 w 1071711"/>
            <a:gd name="connsiteY3" fmla="*/ 576263 h 719138"/>
            <a:gd name="connsiteX4" fmla="*/ 71586 w 1071711"/>
            <a:gd name="connsiteY4" fmla="*/ 633413 h 719138"/>
            <a:gd name="connsiteX5" fmla="*/ 47774 w 1071711"/>
            <a:gd name="connsiteY5" fmla="*/ 657225 h 719138"/>
            <a:gd name="connsiteX6" fmla="*/ 19199 w 1071711"/>
            <a:gd name="connsiteY6" fmla="*/ 685800 h 719138"/>
            <a:gd name="connsiteX7" fmla="*/ 14436 w 1071711"/>
            <a:gd name="connsiteY7" fmla="*/ 700088 h 719138"/>
            <a:gd name="connsiteX8" fmla="*/ 149 w 1071711"/>
            <a:gd name="connsiteY8" fmla="*/ 719138 h 719138"/>
            <a:gd name="connsiteX9" fmla="*/ 252561 w 1071711"/>
            <a:gd name="connsiteY9" fmla="*/ 661988 h 719138"/>
            <a:gd name="connsiteX10" fmla="*/ 1071711 w 1071711"/>
            <a:gd name="connsiteY10" fmla="*/ 414338 h 719138"/>
            <a:gd name="connsiteX11" fmla="*/ 1066949 w 1071711"/>
            <a:gd name="connsiteY11" fmla="*/ 371475 h 719138"/>
            <a:gd name="connsiteX12" fmla="*/ 1052661 w 1071711"/>
            <a:gd name="connsiteY12" fmla="*/ 361950 h 719138"/>
            <a:gd name="connsiteX13" fmla="*/ 1024086 w 1071711"/>
            <a:gd name="connsiteY13" fmla="*/ 352425 h 719138"/>
            <a:gd name="connsiteX14" fmla="*/ 1005036 w 1071711"/>
            <a:gd name="connsiteY14" fmla="*/ 342900 h 719138"/>
            <a:gd name="connsiteX15" fmla="*/ 957411 w 1071711"/>
            <a:gd name="connsiteY15" fmla="*/ 328613 h 719138"/>
            <a:gd name="connsiteX16" fmla="*/ 943124 w 1071711"/>
            <a:gd name="connsiteY16" fmla="*/ 323850 h 719138"/>
            <a:gd name="connsiteX17" fmla="*/ 957411 w 1071711"/>
            <a:gd name="connsiteY17" fmla="*/ 295275 h 719138"/>
            <a:gd name="connsiteX18" fmla="*/ 952649 w 1071711"/>
            <a:gd name="connsiteY18" fmla="*/ 280988 h 719138"/>
            <a:gd name="connsiteX19" fmla="*/ 957411 w 1071711"/>
            <a:gd name="connsiteY19" fmla="*/ 266700 h 719138"/>
            <a:gd name="connsiteX20" fmla="*/ 971699 w 1071711"/>
            <a:gd name="connsiteY20" fmla="*/ 257175 h 719138"/>
            <a:gd name="connsiteX21" fmla="*/ 952649 w 1071711"/>
            <a:gd name="connsiteY21" fmla="*/ 247650 h 719138"/>
            <a:gd name="connsiteX22" fmla="*/ 924074 w 1071711"/>
            <a:gd name="connsiteY22" fmla="*/ 233363 h 719138"/>
            <a:gd name="connsiteX23" fmla="*/ 909786 w 1071711"/>
            <a:gd name="connsiteY23" fmla="*/ 219075 h 719138"/>
            <a:gd name="connsiteX24" fmla="*/ 905024 w 1071711"/>
            <a:gd name="connsiteY24" fmla="*/ 204788 h 719138"/>
            <a:gd name="connsiteX25" fmla="*/ 933599 w 1071711"/>
            <a:gd name="connsiteY25" fmla="*/ 209550 h 719138"/>
            <a:gd name="connsiteX26" fmla="*/ 957411 w 1071711"/>
            <a:gd name="connsiteY26" fmla="*/ 204788 h 719138"/>
            <a:gd name="connsiteX27" fmla="*/ 952649 w 1071711"/>
            <a:gd name="connsiteY27" fmla="*/ 180975 h 719138"/>
            <a:gd name="connsiteX28" fmla="*/ 938361 w 1071711"/>
            <a:gd name="connsiteY28" fmla="*/ 152400 h 719138"/>
            <a:gd name="connsiteX29" fmla="*/ 909786 w 1071711"/>
            <a:gd name="connsiteY29" fmla="*/ 138113 h 719138"/>
            <a:gd name="connsiteX30" fmla="*/ 847874 w 1071711"/>
            <a:gd name="connsiteY30" fmla="*/ 128588 h 719138"/>
            <a:gd name="connsiteX31" fmla="*/ 800249 w 1071711"/>
            <a:gd name="connsiteY31" fmla="*/ 95250 h 719138"/>
            <a:gd name="connsiteX32" fmla="*/ 805011 w 1071711"/>
            <a:gd name="connsiteY32" fmla="*/ 80963 h 719138"/>
            <a:gd name="connsiteX33" fmla="*/ 795486 w 1071711"/>
            <a:gd name="connsiteY33" fmla="*/ 47625 h 719138"/>
            <a:gd name="connsiteX34" fmla="*/ 781199 w 1071711"/>
            <a:gd name="connsiteY34" fmla="*/ 38100 h 719138"/>
            <a:gd name="connsiteX35" fmla="*/ 762149 w 1071711"/>
            <a:gd name="connsiteY35" fmla="*/ 33338 h 719138"/>
            <a:gd name="connsiteX36" fmla="*/ 747861 w 1071711"/>
            <a:gd name="connsiteY36" fmla="*/ 23813 h 719138"/>
            <a:gd name="connsiteX37" fmla="*/ 733574 w 1071711"/>
            <a:gd name="connsiteY37" fmla="*/ 19050 h 719138"/>
            <a:gd name="connsiteX38" fmla="*/ 709761 w 1071711"/>
            <a:gd name="connsiteY38" fmla="*/ 0 h 719138"/>
            <a:gd name="connsiteX39" fmla="*/ 704999 w 1071711"/>
            <a:gd name="connsiteY39" fmla="*/ 14288 h 719138"/>
            <a:gd name="connsiteX40" fmla="*/ 700236 w 1071711"/>
            <a:gd name="connsiteY40" fmla="*/ 33338 h 719138"/>
            <a:gd name="connsiteX41" fmla="*/ 681186 w 1071711"/>
            <a:gd name="connsiteY41" fmla="*/ 28575 h 719138"/>
            <a:gd name="connsiteX42" fmla="*/ 624036 w 1071711"/>
            <a:gd name="connsiteY42" fmla="*/ 38100 h 719138"/>
            <a:gd name="connsiteX43" fmla="*/ 609749 w 1071711"/>
            <a:gd name="connsiteY43" fmla="*/ 47625 h 719138"/>
            <a:gd name="connsiteX44" fmla="*/ 590699 w 1071711"/>
            <a:gd name="connsiteY44" fmla="*/ 104775 h 719138"/>
            <a:gd name="connsiteX45" fmla="*/ 581174 w 1071711"/>
            <a:gd name="connsiteY45" fmla="*/ 119063 h 719138"/>
            <a:gd name="connsiteX46" fmla="*/ 576411 w 1071711"/>
            <a:gd name="connsiteY46" fmla="*/ 133350 h 719138"/>
            <a:gd name="connsiteX47" fmla="*/ 562124 w 1071711"/>
            <a:gd name="connsiteY47" fmla="*/ 147638 h 719138"/>
            <a:gd name="connsiteX48" fmla="*/ 543074 w 1071711"/>
            <a:gd name="connsiteY48" fmla="*/ 190500 h 719138"/>
            <a:gd name="connsiteX49" fmla="*/ 528786 w 1071711"/>
            <a:gd name="connsiteY49" fmla="*/ 204788 h 719138"/>
            <a:gd name="connsiteX50" fmla="*/ 519261 w 1071711"/>
            <a:gd name="connsiteY50" fmla="*/ 219075 h 719138"/>
            <a:gd name="connsiteX51" fmla="*/ 504974 w 1071711"/>
            <a:gd name="connsiteY51" fmla="*/ 223838 h 719138"/>
            <a:gd name="connsiteX52" fmla="*/ 490686 w 1071711"/>
            <a:gd name="connsiteY52" fmla="*/ 233363 h 719138"/>
            <a:gd name="connsiteX53" fmla="*/ 471636 w 1071711"/>
            <a:gd name="connsiteY53" fmla="*/ 257175 h 719138"/>
            <a:gd name="connsiteX54" fmla="*/ 466874 w 1071711"/>
            <a:gd name="connsiteY54" fmla="*/ 271463 h 719138"/>
            <a:gd name="connsiteX55" fmla="*/ 457349 w 1071711"/>
            <a:gd name="connsiteY55" fmla="*/ 285750 h 719138"/>
            <a:gd name="connsiteX56" fmla="*/ 443061 w 1071711"/>
            <a:gd name="connsiteY56" fmla="*/ 314325 h 719138"/>
            <a:gd name="connsiteX57" fmla="*/ 419249 w 1071711"/>
            <a:gd name="connsiteY57" fmla="*/ 357188 h 719138"/>
            <a:gd name="connsiteX58" fmla="*/ 409724 w 1071711"/>
            <a:gd name="connsiteY58" fmla="*/ 385763 h 719138"/>
            <a:gd name="connsiteX59" fmla="*/ 404961 w 1071711"/>
            <a:gd name="connsiteY59" fmla="*/ 457200 h 719138"/>
            <a:gd name="connsiteX60" fmla="*/ 395436 w 1071711"/>
            <a:gd name="connsiteY60" fmla="*/ 471488 h 719138"/>
            <a:gd name="connsiteX61" fmla="*/ 366861 w 1071711"/>
            <a:gd name="connsiteY61" fmla="*/ 481013 h 719138"/>
            <a:gd name="connsiteX62" fmla="*/ 323999 w 1071711"/>
            <a:gd name="connsiteY62" fmla="*/ 500063 h 719138"/>
            <a:gd name="connsiteX63" fmla="*/ 295424 w 1071711"/>
            <a:gd name="connsiteY63" fmla="*/ 509588 h 719138"/>
            <a:gd name="connsiteX64" fmla="*/ 281136 w 1071711"/>
            <a:gd name="connsiteY64" fmla="*/ 514350 h 719138"/>
            <a:gd name="connsiteX65" fmla="*/ 262086 w 1071711"/>
            <a:gd name="connsiteY65" fmla="*/ 538163 h 719138"/>
            <a:gd name="connsiteX66" fmla="*/ 228749 w 1071711"/>
            <a:gd name="connsiteY66" fmla="*/ 552450 h 719138"/>
            <a:gd name="connsiteX67" fmla="*/ 190649 w 1071711"/>
            <a:gd name="connsiteY67" fmla="*/ 542925 h 719138"/>
            <a:gd name="connsiteX68" fmla="*/ 181124 w 1071711"/>
            <a:gd name="connsiteY68" fmla="*/ 528638 h 719138"/>
            <a:gd name="connsiteX69" fmla="*/ 138261 w 1071711"/>
            <a:gd name="connsiteY69" fmla="*/ 504825 h 7191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Lst>
          <a:rect l="l" t="t" r="r" b="b"/>
          <a:pathLst>
            <a:path w="1071711" h="719138">
              <a:moveTo>
                <a:pt x="138261" y="504825"/>
              </a:moveTo>
              <a:lnTo>
                <a:pt x="138261" y="504825"/>
              </a:lnTo>
              <a:cubicBezTo>
                <a:pt x="135086" y="519113"/>
                <a:pt x="134172" y="534099"/>
                <a:pt x="128736" y="547688"/>
              </a:cubicBezTo>
              <a:cubicBezTo>
                <a:pt x="124484" y="558317"/>
                <a:pt x="116036" y="566738"/>
                <a:pt x="109686" y="576263"/>
              </a:cubicBezTo>
              <a:lnTo>
                <a:pt x="71586" y="633413"/>
              </a:lnTo>
              <a:cubicBezTo>
                <a:pt x="51960" y="662851"/>
                <a:pt x="73749" y="634136"/>
                <a:pt x="47774" y="657225"/>
              </a:cubicBezTo>
              <a:cubicBezTo>
                <a:pt x="37706" y="666174"/>
                <a:pt x="19199" y="685800"/>
                <a:pt x="19199" y="685800"/>
              </a:cubicBezTo>
              <a:cubicBezTo>
                <a:pt x="17611" y="690563"/>
                <a:pt x="17572" y="696168"/>
                <a:pt x="14436" y="700088"/>
              </a:cubicBezTo>
              <a:cubicBezTo>
                <a:pt x="-2493" y="721249"/>
                <a:pt x="149" y="698411"/>
                <a:pt x="149" y="719138"/>
              </a:cubicBezTo>
              <a:lnTo>
                <a:pt x="252561" y="661988"/>
              </a:lnTo>
              <a:lnTo>
                <a:pt x="1071711" y="414338"/>
              </a:lnTo>
              <a:cubicBezTo>
                <a:pt x="1070124" y="400050"/>
                <a:pt x="1071862" y="384985"/>
                <a:pt x="1066949" y="371475"/>
              </a:cubicBezTo>
              <a:cubicBezTo>
                <a:pt x="1064993" y="366096"/>
                <a:pt x="1057892" y="364275"/>
                <a:pt x="1052661" y="361950"/>
              </a:cubicBezTo>
              <a:cubicBezTo>
                <a:pt x="1043486" y="357872"/>
                <a:pt x="1033066" y="356915"/>
                <a:pt x="1024086" y="352425"/>
              </a:cubicBezTo>
              <a:cubicBezTo>
                <a:pt x="1017736" y="349250"/>
                <a:pt x="1011628" y="345537"/>
                <a:pt x="1005036" y="342900"/>
              </a:cubicBezTo>
              <a:cubicBezTo>
                <a:pt x="976730" y="331578"/>
                <a:pt x="981978" y="335632"/>
                <a:pt x="957411" y="328613"/>
              </a:cubicBezTo>
              <a:cubicBezTo>
                <a:pt x="952584" y="327234"/>
                <a:pt x="947886" y="325438"/>
                <a:pt x="943124" y="323850"/>
              </a:cubicBezTo>
              <a:cubicBezTo>
                <a:pt x="947941" y="316624"/>
                <a:pt x="957411" y="305136"/>
                <a:pt x="957411" y="295275"/>
              </a:cubicBezTo>
              <a:cubicBezTo>
                <a:pt x="957411" y="290255"/>
                <a:pt x="954236" y="285750"/>
                <a:pt x="952649" y="280988"/>
              </a:cubicBezTo>
              <a:cubicBezTo>
                <a:pt x="954236" y="276225"/>
                <a:pt x="954275" y="270620"/>
                <a:pt x="957411" y="266700"/>
              </a:cubicBezTo>
              <a:cubicBezTo>
                <a:pt x="960987" y="262230"/>
                <a:pt x="973087" y="262728"/>
                <a:pt x="971699" y="257175"/>
              </a:cubicBezTo>
              <a:cubicBezTo>
                <a:pt x="969977" y="250287"/>
                <a:pt x="958813" y="251172"/>
                <a:pt x="952649" y="247650"/>
              </a:cubicBezTo>
              <a:cubicBezTo>
                <a:pt x="926800" y="232879"/>
                <a:pt x="950267" y="242093"/>
                <a:pt x="924074" y="233363"/>
              </a:cubicBezTo>
              <a:cubicBezTo>
                <a:pt x="919311" y="228600"/>
                <a:pt x="913522" y="224679"/>
                <a:pt x="909786" y="219075"/>
              </a:cubicBezTo>
              <a:cubicBezTo>
                <a:pt x="907001" y="214898"/>
                <a:pt x="900363" y="206652"/>
                <a:pt x="905024" y="204788"/>
              </a:cubicBezTo>
              <a:cubicBezTo>
                <a:pt x="913990" y="201202"/>
                <a:pt x="924074" y="207963"/>
                <a:pt x="933599" y="209550"/>
              </a:cubicBezTo>
              <a:cubicBezTo>
                <a:pt x="941536" y="207963"/>
                <a:pt x="952921" y="211523"/>
                <a:pt x="957411" y="204788"/>
              </a:cubicBezTo>
              <a:cubicBezTo>
                <a:pt x="961901" y="198053"/>
                <a:pt x="954612" y="188828"/>
                <a:pt x="952649" y="180975"/>
              </a:cubicBezTo>
              <a:cubicBezTo>
                <a:pt x="950067" y="170647"/>
                <a:pt x="946119" y="160159"/>
                <a:pt x="938361" y="152400"/>
              </a:cubicBezTo>
              <a:cubicBezTo>
                <a:pt x="930600" y="144638"/>
                <a:pt x="920117" y="140696"/>
                <a:pt x="909786" y="138113"/>
              </a:cubicBezTo>
              <a:cubicBezTo>
                <a:pt x="887960" y="132656"/>
                <a:pt x="871022" y="131481"/>
                <a:pt x="847874" y="128588"/>
              </a:cubicBezTo>
              <a:cubicBezTo>
                <a:pt x="787132" y="134109"/>
                <a:pt x="790105" y="151041"/>
                <a:pt x="800249" y="95250"/>
              </a:cubicBezTo>
              <a:cubicBezTo>
                <a:pt x="801147" y="90311"/>
                <a:pt x="803424" y="85725"/>
                <a:pt x="805011" y="80963"/>
              </a:cubicBezTo>
              <a:cubicBezTo>
                <a:pt x="804699" y="79715"/>
                <a:pt x="797972" y="50732"/>
                <a:pt x="795486" y="47625"/>
              </a:cubicBezTo>
              <a:cubicBezTo>
                <a:pt x="791910" y="43156"/>
                <a:pt x="786460" y="40355"/>
                <a:pt x="781199" y="38100"/>
              </a:cubicBezTo>
              <a:cubicBezTo>
                <a:pt x="775183" y="35522"/>
                <a:pt x="768499" y="34925"/>
                <a:pt x="762149" y="33338"/>
              </a:cubicBezTo>
              <a:cubicBezTo>
                <a:pt x="757386" y="30163"/>
                <a:pt x="752981" y="26373"/>
                <a:pt x="747861" y="23813"/>
              </a:cubicBezTo>
              <a:cubicBezTo>
                <a:pt x="743371" y="21568"/>
                <a:pt x="737494" y="22186"/>
                <a:pt x="733574" y="19050"/>
              </a:cubicBezTo>
              <a:cubicBezTo>
                <a:pt x="702801" y="-5569"/>
                <a:pt x="745673" y="11972"/>
                <a:pt x="709761" y="0"/>
              </a:cubicBezTo>
              <a:cubicBezTo>
                <a:pt x="708174" y="4763"/>
                <a:pt x="706378" y="9461"/>
                <a:pt x="704999" y="14288"/>
              </a:cubicBezTo>
              <a:cubicBezTo>
                <a:pt x="703201" y="20582"/>
                <a:pt x="705849" y="29971"/>
                <a:pt x="700236" y="33338"/>
              </a:cubicBezTo>
              <a:cubicBezTo>
                <a:pt x="694623" y="36705"/>
                <a:pt x="687536" y="30163"/>
                <a:pt x="681186" y="28575"/>
              </a:cubicBezTo>
              <a:cubicBezTo>
                <a:pt x="676243" y="29281"/>
                <a:pt x="632602" y="34888"/>
                <a:pt x="624036" y="38100"/>
              </a:cubicBezTo>
              <a:cubicBezTo>
                <a:pt x="618677" y="40110"/>
                <a:pt x="614511" y="44450"/>
                <a:pt x="609749" y="47625"/>
              </a:cubicBezTo>
              <a:lnTo>
                <a:pt x="590699" y="104775"/>
              </a:lnTo>
              <a:cubicBezTo>
                <a:pt x="588889" y="110205"/>
                <a:pt x="583734" y="113943"/>
                <a:pt x="581174" y="119063"/>
              </a:cubicBezTo>
              <a:cubicBezTo>
                <a:pt x="578929" y="123553"/>
                <a:pt x="579196" y="129173"/>
                <a:pt x="576411" y="133350"/>
              </a:cubicBezTo>
              <a:cubicBezTo>
                <a:pt x="572675" y="138954"/>
                <a:pt x="566886" y="142875"/>
                <a:pt x="562124" y="147638"/>
              </a:cubicBezTo>
              <a:cubicBezTo>
                <a:pt x="555202" y="168405"/>
                <a:pt x="555653" y="175406"/>
                <a:pt x="543074" y="190500"/>
              </a:cubicBezTo>
              <a:cubicBezTo>
                <a:pt x="538762" y="195674"/>
                <a:pt x="533098" y="199614"/>
                <a:pt x="528786" y="204788"/>
              </a:cubicBezTo>
              <a:cubicBezTo>
                <a:pt x="525122" y="209185"/>
                <a:pt x="523730" y="215499"/>
                <a:pt x="519261" y="219075"/>
              </a:cubicBezTo>
              <a:cubicBezTo>
                <a:pt x="515341" y="222211"/>
                <a:pt x="509464" y="221593"/>
                <a:pt x="504974" y="223838"/>
              </a:cubicBezTo>
              <a:cubicBezTo>
                <a:pt x="499854" y="226398"/>
                <a:pt x="495449" y="230188"/>
                <a:pt x="490686" y="233363"/>
              </a:cubicBezTo>
              <a:cubicBezTo>
                <a:pt x="478716" y="269275"/>
                <a:pt x="496256" y="226400"/>
                <a:pt x="471636" y="257175"/>
              </a:cubicBezTo>
              <a:cubicBezTo>
                <a:pt x="468500" y="261095"/>
                <a:pt x="469119" y="266973"/>
                <a:pt x="466874" y="271463"/>
              </a:cubicBezTo>
              <a:cubicBezTo>
                <a:pt x="464314" y="276582"/>
                <a:pt x="459909" y="280631"/>
                <a:pt x="457349" y="285750"/>
              </a:cubicBezTo>
              <a:cubicBezTo>
                <a:pt x="437631" y="325184"/>
                <a:pt x="470357" y="273382"/>
                <a:pt x="443061" y="314325"/>
              </a:cubicBezTo>
              <a:cubicBezTo>
                <a:pt x="434679" y="339473"/>
                <a:pt x="441084" y="324436"/>
                <a:pt x="419249" y="357188"/>
              </a:cubicBezTo>
              <a:cubicBezTo>
                <a:pt x="413680" y="365542"/>
                <a:pt x="409724" y="385763"/>
                <a:pt x="409724" y="385763"/>
              </a:cubicBezTo>
              <a:cubicBezTo>
                <a:pt x="408136" y="409575"/>
                <a:pt x="408885" y="433660"/>
                <a:pt x="404961" y="457200"/>
              </a:cubicBezTo>
              <a:cubicBezTo>
                <a:pt x="404020" y="462846"/>
                <a:pt x="400290" y="468454"/>
                <a:pt x="395436" y="471488"/>
              </a:cubicBezTo>
              <a:cubicBezTo>
                <a:pt x="386922" y="476809"/>
                <a:pt x="375215" y="475444"/>
                <a:pt x="366861" y="481013"/>
              </a:cubicBezTo>
              <a:cubicBezTo>
                <a:pt x="344221" y="496107"/>
                <a:pt x="358002" y="488729"/>
                <a:pt x="323999" y="500063"/>
              </a:cubicBezTo>
              <a:lnTo>
                <a:pt x="295424" y="509588"/>
              </a:lnTo>
              <a:lnTo>
                <a:pt x="281136" y="514350"/>
              </a:lnTo>
              <a:cubicBezTo>
                <a:pt x="240193" y="541646"/>
                <a:pt x="288376" y="505300"/>
                <a:pt x="262086" y="538163"/>
              </a:cubicBezTo>
              <a:cubicBezTo>
                <a:pt x="253863" y="548442"/>
                <a:pt x="240189" y="549590"/>
                <a:pt x="228749" y="552450"/>
              </a:cubicBezTo>
              <a:cubicBezTo>
                <a:pt x="227559" y="552212"/>
                <a:pt x="195533" y="546832"/>
                <a:pt x="190649" y="542925"/>
              </a:cubicBezTo>
              <a:cubicBezTo>
                <a:pt x="186180" y="539349"/>
                <a:pt x="185171" y="532685"/>
                <a:pt x="181124" y="528638"/>
              </a:cubicBezTo>
              <a:cubicBezTo>
                <a:pt x="175378" y="522893"/>
                <a:pt x="145405" y="508794"/>
                <a:pt x="138261" y="504825"/>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368343</xdr:colOff>
      <xdr:row>121</xdr:row>
      <xdr:rowOff>47438</xdr:rowOff>
    </xdr:from>
    <xdr:to>
      <xdr:col>12</xdr:col>
      <xdr:colOff>378416</xdr:colOff>
      <xdr:row>124</xdr:row>
      <xdr:rowOff>132323</xdr:rowOff>
    </xdr:to>
    <xdr:sp macro="" textlink="">
      <xdr:nvSpPr>
        <xdr:cNvPr id="51" name="West_Virginia"/>
        <xdr:cNvSpPr/>
      </xdr:nvSpPr>
      <xdr:spPr>
        <a:xfrm>
          <a:off x="6578643" y="15211238"/>
          <a:ext cx="619673" cy="580185"/>
        </a:xfrm>
        <a:custGeom>
          <a:avLst/>
          <a:gdLst>
            <a:gd name="connsiteX0" fmla="*/ 190500 w 624156"/>
            <a:gd name="connsiteY0" fmla="*/ 0 h 595313"/>
            <a:gd name="connsiteX1" fmla="*/ 190500 w 624156"/>
            <a:gd name="connsiteY1" fmla="*/ 0 h 595313"/>
            <a:gd name="connsiteX2" fmla="*/ 185738 w 624156"/>
            <a:gd name="connsiteY2" fmla="*/ 47625 h 595313"/>
            <a:gd name="connsiteX3" fmla="*/ 176213 w 624156"/>
            <a:gd name="connsiteY3" fmla="*/ 76200 h 595313"/>
            <a:gd name="connsiteX4" fmla="*/ 171450 w 624156"/>
            <a:gd name="connsiteY4" fmla="*/ 90488 h 595313"/>
            <a:gd name="connsiteX5" fmla="*/ 166688 w 624156"/>
            <a:gd name="connsiteY5" fmla="*/ 104775 h 595313"/>
            <a:gd name="connsiteX6" fmla="*/ 147638 w 624156"/>
            <a:gd name="connsiteY6" fmla="*/ 133350 h 595313"/>
            <a:gd name="connsiteX7" fmla="*/ 119063 w 624156"/>
            <a:gd name="connsiteY7" fmla="*/ 152400 h 595313"/>
            <a:gd name="connsiteX8" fmla="*/ 104775 w 624156"/>
            <a:gd name="connsiteY8" fmla="*/ 161925 h 595313"/>
            <a:gd name="connsiteX9" fmla="*/ 90488 w 624156"/>
            <a:gd name="connsiteY9" fmla="*/ 242888 h 595313"/>
            <a:gd name="connsiteX10" fmla="*/ 66675 w 624156"/>
            <a:gd name="connsiteY10" fmla="*/ 271463 h 595313"/>
            <a:gd name="connsiteX11" fmla="*/ 42863 w 624156"/>
            <a:gd name="connsiteY11" fmla="*/ 300038 h 595313"/>
            <a:gd name="connsiteX12" fmla="*/ 28575 w 624156"/>
            <a:gd name="connsiteY12" fmla="*/ 328613 h 595313"/>
            <a:gd name="connsiteX13" fmla="*/ 19050 w 624156"/>
            <a:gd name="connsiteY13" fmla="*/ 357188 h 595313"/>
            <a:gd name="connsiteX14" fmla="*/ 14288 w 624156"/>
            <a:gd name="connsiteY14" fmla="*/ 371475 h 595313"/>
            <a:gd name="connsiteX15" fmla="*/ 0 w 624156"/>
            <a:gd name="connsiteY15" fmla="*/ 400050 h 595313"/>
            <a:gd name="connsiteX16" fmla="*/ 4763 w 624156"/>
            <a:gd name="connsiteY16" fmla="*/ 423863 h 595313"/>
            <a:gd name="connsiteX17" fmla="*/ 14288 w 624156"/>
            <a:gd name="connsiteY17" fmla="*/ 438150 h 595313"/>
            <a:gd name="connsiteX18" fmla="*/ 33338 w 624156"/>
            <a:gd name="connsiteY18" fmla="*/ 485775 h 595313"/>
            <a:gd name="connsiteX19" fmla="*/ 42863 w 624156"/>
            <a:gd name="connsiteY19" fmla="*/ 523875 h 595313"/>
            <a:gd name="connsiteX20" fmla="*/ 90488 w 624156"/>
            <a:gd name="connsiteY20" fmla="*/ 538163 h 595313"/>
            <a:gd name="connsiteX21" fmla="*/ 119063 w 624156"/>
            <a:gd name="connsiteY21" fmla="*/ 542925 h 595313"/>
            <a:gd name="connsiteX22" fmla="*/ 133350 w 624156"/>
            <a:gd name="connsiteY22" fmla="*/ 552450 h 595313"/>
            <a:gd name="connsiteX23" fmla="*/ 147638 w 624156"/>
            <a:gd name="connsiteY23" fmla="*/ 581025 h 595313"/>
            <a:gd name="connsiteX24" fmla="*/ 176213 w 624156"/>
            <a:gd name="connsiteY24" fmla="*/ 595313 h 595313"/>
            <a:gd name="connsiteX25" fmla="*/ 190500 w 624156"/>
            <a:gd name="connsiteY25" fmla="*/ 590550 h 595313"/>
            <a:gd name="connsiteX26" fmla="*/ 204788 w 624156"/>
            <a:gd name="connsiteY26" fmla="*/ 576263 h 595313"/>
            <a:gd name="connsiteX27" fmla="*/ 219075 w 624156"/>
            <a:gd name="connsiteY27" fmla="*/ 566738 h 595313"/>
            <a:gd name="connsiteX28" fmla="*/ 228600 w 624156"/>
            <a:gd name="connsiteY28" fmla="*/ 552450 h 595313"/>
            <a:gd name="connsiteX29" fmla="*/ 242888 w 624156"/>
            <a:gd name="connsiteY29" fmla="*/ 547688 h 595313"/>
            <a:gd name="connsiteX30" fmla="*/ 300038 w 624156"/>
            <a:gd name="connsiteY30" fmla="*/ 542925 h 595313"/>
            <a:gd name="connsiteX31" fmla="*/ 342900 w 624156"/>
            <a:gd name="connsiteY31" fmla="*/ 519113 h 595313"/>
            <a:gd name="connsiteX32" fmla="*/ 342900 w 624156"/>
            <a:gd name="connsiteY32" fmla="*/ 461963 h 595313"/>
            <a:gd name="connsiteX33" fmla="*/ 352425 w 624156"/>
            <a:gd name="connsiteY33" fmla="*/ 414338 h 595313"/>
            <a:gd name="connsiteX34" fmla="*/ 371475 w 624156"/>
            <a:gd name="connsiteY34" fmla="*/ 385763 h 595313"/>
            <a:gd name="connsiteX35" fmla="*/ 390525 w 624156"/>
            <a:gd name="connsiteY35" fmla="*/ 357188 h 595313"/>
            <a:gd name="connsiteX36" fmla="*/ 409575 w 624156"/>
            <a:gd name="connsiteY36" fmla="*/ 342900 h 595313"/>
            <a:gd name="connsiteX37" fmla="*/ 414338 w 624156"/>
            <a:gd name="connsiteY37" fmla="*/ 328613 h 595313"/>
            <a:gd name="connsiteX38" fmla="*/ 419100 w 624156"/>
            <a:gd name="connsiteY38" fmla="*/ 309563 h 595313"/>
            <a:gd name="connsiteX39" fmla="*/ 428625 w 624156"/>
            <a:gd name="connsiteY39" fmla="*/ 295275 h 595313"/>
            <a:gd name="connsiteX40" fmla="*/ 442913 w 624156"/>
            <a:gd name="connsiteY40" fmla="*/ 247650 h 595313"/>
            <a:gd name="connsiteX41" fmla="*/ 457200 w 624156"/>
            <a:gd name="connsiteY41" fmla="*/ 242888 h 595313"/>
            <a:gd name="connsiteX42" fmla="*/ 466725 w 624156"/>
            <a:gd name="connsiteY42" fmla="*/ 228600 h 595313"/>
            <a:gd name="connsiteX43" fmla="*/ 476250 w 624156"/>
            <a:gd name="connsiteY43" fmla="*/ 195263 h 595313"/>
            <a:gd name="connsiteX44" fmla="*/ 485775 w 624156"/>
            <a:gd name="connsiteY44" fmla="*/ 176213 h 595313"/>
            <a:gd name="connsiteX45" fmla="*/ 490538 w 624156"/>
            <a:gd name="connsiteY45" fmla="*/ 161925 h 595313"/>
            <a:gd name="connsiteX46" fmla="*/ 519113 w 624156"/>
            <a:gd name="connsiteY46" fmla="*/ 142875 h 595313"/>
            <a:gd name="connsiteX47" fmla="*/ 538163 w 624156"/>
            <a:gd name="connsiteY47" fmla="*/ 128588 h 595313"/>
            <a:gd name="connsiteX48" fmla="*/ 557213 w 624156"/>
            <a:gd name="connsiteY48" fmla="*/ 100013 h 595313"/>
            <a:gd name="connsiteX49" fmla="*/ 581025 w 624156"/>
            <a:gd name="connsiteY49" fmla="*/ 80963 h 595313"/>
            <a:gd name="connsiteX50" fmla="*/ 614363 w 624156"/>
            <a:gd name="connsiteY50" fmla="*/ 76200 h 595313"/>
            <a:gd name="connsiteX51" fmla="*/ 623888 w 624156"/>
            <a:gd name="connsiteY51" fmla="*/ 61913 h 595313"/>
            <a:gd name="connsiteX52" fmla="*/ 604838 w 624156"/>
            <a:gd name="connsiteY52" fmla="*/ 38100 h 595313"/>
            <a:gd name="connsiteX53" fmla="*/ 581025 w 624156"/>
            <a:gd name="connsiteY53" fmla="*/ 14288 h 595313"/>
            <a:gd name="connsiteX54" fmla="*/ 552450 w 624156"/>
            <a:gd name="connsiteY54" fmla="*/ 19050 h 595313"/>
            <a:gd name="connsiteX55" fmla="*/ 528638 w 624156"/>
            <a:gd name="connsiteY55" fmla="*/ 38100 h 595313"/>
            <a:gd name="connsiteX56" fmla="*/ 514350 w 624156"/>
            <a:gd name="connsiteY56" fmla="*/ 42863 h 595313"/>
            <a:gd name="connsiteX57" fmla="*/ 476250 w 624156"/>
            <a:gd name="connsiteY57" fmla="*/ 47625 h 595313"/>
            <a:gd name="connsiteX58" fmla="*/ 461963 w 624156"/>
            <a:gd name="connsiteY58" fmla="*/ 57150 h 595313"/>
            <a:gd name="connsiteX59" fmla="*/ 452438 w 624156"/>
            <a:gd name="connsiteY59" fmla="*/ 71438 h 595313"/>
            <a:gd name="connsiteX60" fmla="*/ 409575 w 624156"/>
            <a:gd name="connsiteY60" fmla="*/ 95250 h 595313"/>
            <a:gd name="connsiteX61" fmla="*/ 381000 w 624156"/>
            <a:gd name="connsiteY61" fmla="*/ 109538 h 595313"/>
            <a:gd name="connsiteX62" fmla="*/ 376238 w 624156"/>
            <a:gd name="connsiteY62" fmla="*/ 90488 h 595313"/>
            <a:gd name="connsiteX63" fmla="*/ 361950 w 624156"/>
            <a:gd name="connsiteY63" fmla="*/ 52388 h 595313"/>
            <a:gd name="connsiteX64" fmla="*/ 228600 w 624156"/>
            <a:gd name="connsiteY64" fmla="*/ 90488 h 595313"/>
            <a:gd name="connsiteX65" fmla="*/ 190500 w 624156"/>
            <a:gd name="connsiteY65" fmla="*/ 0 h 5953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Lst>
          <a:rect l="l" t="t" r="r" b="b"/>
          <a:pathLst>
            <a:path w="624156" h="595313">
              <a:moveTo>
                <a:pt x="190500" y="0"/>
              </a:moveTo>
              <a:lnTo>
                <a:pt x="190500" y="0"/>
              </a:lnTo>
              <a:cubicBezTo>
                <a:pt x="188913" y="15875"/>
                <a:pt x="188678" y="31944"/>
                <a:pt x="185738" y="47625"/>
              </a:cubicBezTo>
              <a:cubicBezTo>
                <a:pt x="183888" y="57493"/>
                <a:pt x="179388" y="66675"/>
                <a:pt x="176213" y="76200"/>
              </a:cubicBezTo>
              <a:lnTo>
                <a:pt x="171450" y="90488"/>
              </a:lnTo>
              <a:cubicBezTo>
                <a:pt x="169863" y="95250"/>
                <a:pt x="169473" y="100598"/>
                <a:pt x="166688" y="104775"/>
              </a:cubicBezTo>
              <a:lnTo>
                <a:pt x="147638" y="133350"/>
              </a:lnTo>
              <a:cubicBezTo>
                <a:pt x="141288" y="142875"/>
                <a:pt x="128588" y="146050"/>
                <a:pt x="119063" y="152400"/>
              </a:cubicBezTo>
              <a:lnTo>
                <a:pt x="104775" y="161925"/>
              </a:lnTo>
              <a:cubicBezTo>
                <a:pt x="80234" y="198737"/>
                <a:pt x="105999" y="154992"/>
                <a:pt x="90488" y="242888"/>
              </a:cubicBezTo>
              <a:cubicBezTo>
                <a:pt x="88900" y="251888"/>
                <a:pt x="71274" y="265945"/>
                <a:pt x="66675" y="271463"/>
              </a:cubicBezTo>
              <a:cubicBezTo>
                <a:pt x="33515" y="311255"/>
                <a:pt x="84613" y="258285"/>
                <a:pt x="42863" y="300038"/>
              </a:cubicBezTo>
              <a:cubicBezTo>
                <a:pt x="25488" y="352156"/>
                <a:pt x="53201" y="273204"/>
                <a:pt x="28575" y="328613"/>
              </a:cubicBezTo>
              <a:cubicBezTo>
                <a:pt x="24497" y="337788"/>
                <a:pt x="22225" y="347663"/>
                <a:pt x="19050" y="357188"/>
              </a:cubicBezTo>
              <a:cubicBezTo>
                <a:pt x="17463" y="361950"/>
                <a:pt x="17072" y="367298"/>
                <a:pt x="14288" y="371475"/>
              </a:cubicBezTo>
              <a:cubicBezTo>
                <a:pt x="1978" y="389940"/>
                <a:pt x="6573" y="380333"/>
                <a:pt x="0" y="400050"/>
              </a:cubicBezTo>
              <a:cubicBezTo>
                <a:pt x="1588" y="407988"/>
                <a:pt x="1921" y="416284"/>
                <a:pt x="4763" y="423863"/>
              </a:cubicBezTo>
              <a:cubicBezTo>
                <a:pt x="6773" y="429222"/>
                <a:pt x="11448" y="433180"/>
                <a:pt x="14288" y="438150"/>
              </a:cubicBezTo>
              <a:cubicBezTo>
                <a:pt x="22103" y="451826"/>
                <a:pt x="30336" y="470765"/>
                <a:pt x="33338" y="485775"/>
              </a:cubicBezTo>
              <a:cubicBezTo>
                <a:pt x="33576" y="486965"/>
                <a:pt x="38956" y="518991"/>
                <a:pt x="42863" y="523875"/>
              </a:cubicBezTo>
              <a:cubicBezTo>
                <a:pt x="54117" y="537942"/>
                <a:pt x="75751" y="535896"/>
                <a:pt x="90488" y="538163"/>
              </a:cubicBezTo>
              <a:cubicBezTo>
                <a:pt x="100032" y="539631"/>
                <a:pt x="109538" y="541338"/>
                <a:pt x="119063" y="542925"/>
              </a:cubicBezTo>
              <a:cubicBezTo>
                <a:pt x="123825" y="546100"/>
                <a:pt x="129774" y="547981"/>
                <a:pt x="133350" y="552450"/>
              </a:cubicBezTo>
              <a:cubicBezTo>
                <a:pt x="164334" y="591181"/>
                <a:pt x="107497" y="540884"/>
                <a:pt x="147638" y="581025"/>
              </a:cubicBezTo>
              <a:cubicBezTo>
                <a:pt x="156870" y="590257"/>
                <a:pt x="164592" y="591439"/>
                <a:pt x="176213" y="595313"/>
              </a:cubicBezTo>
              <a:cubicBezTo>
                <a:pt x="180975" y="593725"/>
                <a:pt x="186323" y="593335"/>
                <a:pt x="190500" y="590550"/>
              </a:cubicBezTo>
              <a:cubicBezTo>
                <a:pt x="196104" y="586814"/>
                <a:pt x="199614" y="580575"/>
                <a:pt x="204788" y="576263"/>
              </a:cubicBezTo>
              <a:cubicBezTo>
                <a:pt x="209185" y="572599"/>
                <a:pt x="214313" y="569913"/>
                <a:pt x="219075" y="566738"/>
              </a:cubicBezTo>
              <a:cubicBezTo>
                <a:pt x="222250" y="561975"/>
                <a:pt x="224130" y="556026"/>
                <a:pt x="228600" y="552450"/>
              </a:cubicBezTo>
              <a:cubicBezTo>
                <a:pt x="232520" y="549314"/>
                <a:pt x="237912" y="548351"/>
                <a:pt x="242888" y="547688"/>
              </a:cubicBezTo>
              <a:cubicBezTo>
                <a:pt x="261836" y="545162"/>
                <a:pt x="280988" y="544513"/>
                <a:pt x="300038" y="542925"/>
              </a:cubicBezTo>
              <a:cubicBezTo>
                <a:pt x="332790" y="521090"/>
                <a:pt x="317753" y="527495"/>
                <a:pt x="342900" y="519113"/>
              </a:cubicBezTo>
              <a:cubicBezTo>
                <a:pt x="354066" y="485617"/>
                <a:pt x="342900" y="525766"/>
                <a:pt x="342900" y="461963"/>
              </a:cubicBezTo>
              <a:cubicBezTo>
                <a:pt x="342900" y="455814"/>
                <a:pt x="346561" y="424894"/>
                <a:pt x="352425" y="414338"/>
              </a:cubicBezTo>
              <a:cubicBezTo>
                <a:pt x="357984" y="404331"/>
                <a:pt x="365125" y="395288"/>
                <a:pt x="371475" y="385763"/>
              </a:cubicBezTo>
              <a:cubicBezTo>
                <a:pt x="371476" y="385762"/>
                <a:pt x="390523" y="357189"/>
                <a:pt x="390525" y="357188"/>
              </a:cubicBezTo>
              <a:lnTo>
                <a:pt x="409575" y="342900"/>
              </a:lnTo>
              <a:cubicBezTo>
                <a:pt x="411163" y="338138"/>
                <a:pt x="412959" y="333440"/>
                <a:pt x="414338" y="328613"/>
              </a:cubicBezTo>
              <a:cubicBezTo>
                <a:pt x="416136" y="322319"/>
                <a:pt x="416522" y="315579"/>
                <a:pt x="419100" y="309563"/>
              </a:cubicBezTo>
              <a:cubicBezTo>
                <a:pt x="421355" y="304302"/>
                <a:pt x="425450" y="300038"/>
                <a:pt x="428625" y="295275"/>
              </a:cubicBezTo>
              <a:cubicBezTo>
                <a:pt x="430325" y="288475"/>
                <a:pt x="439752" y="248704"/>
                <a:pt x="442913" y="247650"/>
              </a:cubicBezTo>
              <a:lnTo>
                <a:pt x="457200" y="242888"/>
              </a:lnTo>
              <a:cubicBezTo>
                <a:pt x="460375" y="238125"/>
                <a:pt x="464165" y="233720"/>
                <a:pt x="466725" y="228600"/>
              </a:cubicBezTo>
              <a:cubicBezTo>
                <a:pt x="472486" y="217078"/>
                <a:pt x="471668" y="207482"/>
                <a:pt x="476250" y="195263"/>
              </a:cubicBezTo>
              <a:cubicBezTo>
                <a:pt x="478743" y="188615"/>
                <a:pt x="482978" y="182738"/>
                <a:pt x="485775" y="176213"/>
              </a:cubicBezTo>
              <a:cubicBezTo>
                <a:pt x="487753" y="171599"/>
                <a:pt x="486988" y="165475"/>
                <a:pt x="490538" y="161925"/>
              </a:cubicBezTo>
              <a:cubicBezTo>
                <a:pt x="498633" y="153830"/>
                <a:pt x="509955" y="149743"/>
                <a:pt x="519113" y="142875"/>
              </a:cubicBezTo>
              <a:lnTo>
                <a:pt x="538163" y="128588"/>
              </a:lnTo>
              <a:lnTo>
                <a:pt x="557213" y="100013"/>
              </a:lnTo>
              <a:cubicBezTo>
                <a:pt x="567217" y="85006"/>
                <a:pt x="563329" y="84502"/>
                <a:pt x="581025" y="80963"/>
              </a:cubicBezTo>
              <a:cubicBezTo>
                <a:pt x="592033" y="78761"/>
                <a:pt x="603250" y="77788"/>
                <a:pt x="614363" y="76200"/>
              </a:cubicBezTo>
              <a:cubicBezTo>
                <a:pt x="617538" y="71438"/>
                <a:pt x="622947" y="67559"/>
                <a:pt x="623888" y="61913"/>
              </a:cubicBezTo>
              <a:cubicBezTo>
                <a:pt x="626188" y="48111"/>
                <a:pt x="613186" y="43665"/>
                <a:pt x="604838" y="38100"/>
              </a:cubicBezTo>
              <a:cubicBezTo>
                <a:pt x="599758" y="30480"/>
                <a:pt x="592455" y="15558"/>
                <a:pt x="581025" y="14288"/>
              </a:cubicBezTo>
              <a:cubicBezTo>
                <a:pt x="571428" y="13222"/>
                <a:pt x="561975" y="17463"/>
                <a:pt x="552450" y="19050"/>
              </a:cubicBezTo>
              <a:cubicBezTo>
                <a:pt x="516537" y="31023"/>
                <a:pt x="559414" y="13480"/>
                <a:pt x="528638" y="38100"/>
              </a:cubicBezTo>
              <a:cubicBezTo>
                <a:pt x="524718" y="41236"/>
                <a:pt x="519289" y="41965"/>
                <a:pt x="514350" y="42863"/>
              </a:cubicBezTo>
              <a:cubicBezTo>
                <a:pt x="501758" y="45153"/>
                <a:pt x="488950" y="46038"/>
                <a:pt x="476250" y="47625"/>
              </a:cubicBezTo>
              <a:cubicBezTo>
                <a:pt x="471488" y="50800"/>
                <a:pt x="466010" y="53103"/>
                <a:pt x="461963" y="57150"/>
              </a:cubicBezTo>
              <a:cubicBezTo>
                <a:pt x="457916" y="61198"/>
                <a:pt x="456746" y="67669"/>
                <a:pt x="452438" y="71438"/>
              </a:cubicBezTo>
              <a:cubicBezTo>
                <a:pt x="432282" y="89075"/>
                <a:pt x="429199" y="88709"/>
                <a:pt x="409575" y="95250"/>
              </a:cubicBezTo>
              <a:cubicBezTo>
                <a:pt x="408302" y="96099"/>
                <a:pt x="385640" y="113018"/>
                <a:pt x="381000" y="109538"/>
              </a:cubicBezTo>
              <a:cubicBezTo>
                <a:pt x="375764" y="105611"/>
                <a:pt x="378119" y="96757"/>
                <a:pt x="376238" y="90488"/>
              </a:cubicBezTo>
              <a:cubicBezTo>
                <a:pt x="368253" y="63869"/>
                <a:pt x="370262" y="69011"/>
                <a:pt x="361950" y="52388"/>
              </a:cubicBezTo>
              <a:lnTo>
                <a:pt x="228600" y="90488"/>
              </a:lnTo>
              <a:lnTo>
                <a:pt x="190500" y="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492168</xdr:colOff>
      <xdr:row>118</xdr:row>
      <xdr:rowOff>10459</xdr:rowOff>
    </xdr:from>
    <xdr:to>
      <xdr:col>13</xdr:col>
      <xdr:colOff>110607</xdr:colOff>
      <xdr:row>121</xdr:row>
      <xdr:rowOff>133163</xdr:rowOff>
    </xdr:to>
    <xdr:sp macro="" textlink="">
      <xdr:nvSpPr>
        <xdr:cNvPr id="52" name="Pennsylvania"/>
        <xdr:cNvSpPr/>
      </xdr:nvSpPr>
      <xdr:spPr>
        <a:xfrm>
          <a:off x="6702468" y="14678959"/>
          <a:ext cx="837639" cy="618004"/>
        </a:xfrm>
        <a:custGeom>
          <a:avLst/>
          <a:gdLst>
            <a:gd name="connsiteX0" fmla="*/ 0 w 852488"/>
            <a:gd name="connsiteY0" fmla="*/ 214313 h 638175"/>
            <a:gd name="connsiteX1" fmla="*/ 76200 w 852488"/>
            <a:gd name="connsiteY1" fmla="*/ 457200 h 638175"/>
            <a:gd name="connsiteX2" fmla="*/ 66675 w 852488"/>
            <a:gd name="connsiteY2" fmla="*/ 538163 h 638175"/>
            <a:gd name="connsiteX3" fmla="*/ 104775 w 852488"/>
            <a:gd name="connsiteY3" fmla="*/ 638175 h 638175"/>
            <a:gd name="connsiteX4" fmla="*/ 804863 w 852488"/>
            <a:gd name="connsiteY4" fmla="*/ 409575 h 638175"/>
            <a:gd name="connsiteX5" fmla="*/ 828675 w 852488"/>
            <a:gd name="connsiteY5" fmla="*/ 376238 h 638175"/>
            <a:gd name="connsiteX6" fmla="*/ 833438 w 852488"/>
            <a:gd name="connsiteY6" fmla="*/ 361950 h 638175"/>
            <a:gd name="connsiteX7" fmla="*/ 842963 w 852488"/>
            <a:gd name="connsiteY7" fmla="*/ 342900 h 638175"/>
            <a:gd name="connsiteX8" fmla="*/ 852488 w 852488"/>
            <a:gd name="connsiteY8" fmla="*/ 314325 h 638175"/>
            <a:gd name="connsiteX9" fmla="*/ 838200 w 852488"/>
            <a:gd name="connsiteY9" fmla="*/ 285750 h 638175"/>
            <a:gd name="connsiteX10" fmla="*/ 823913 w 852488"/>
            <a:gd name="connsiteY10" fmla="*/ 280988 h 638175"/>
            <a:gd name="connsiteX11" fmla="*/ 781050 w 852488"/>
            <a:gd name="connsiteY11" fmla="*/ 257175 h 638175"/>
            <a:gd name="connsiteX12" fmla="*/ 771525 w 852488"/>
            <a:gd name="connsiteY12" fmla="*/ 228600 h 638175"/>
            <a:gd name="connsiteX13" fmla="*/ 776288 w 852488"/>
            <a:gd name="connsiteY13" fmla="*/ 133350 h 638175"/>
            <a:gd name="connsiteX14" fmla="*/ 781050 w 852488"/>
            <a:gd name="connsiteY14" fmla="*/ 119063 h 638175"/>
            <a:gd name="connsiteX15" fmla="*/ 790575 w 852488"/>
            <a:gd name="connsiteY15" fmla="*/ 104775 h 638175"/>
            <a:gd name="connsiteX16" fmla="*/ 785813 w 852488"/>
            <a:gd name="connsiteY16" fmla="*/ 90488 h 638175"/>
            <a:gd name="connsiteX17" fmla="*/ 771525 w 852488"/>
            <a:gd name="connsiteY17" fmla="*/ 80963 h 638175"/>
            <a:gd name="connsiteX18" fmla="*/ 757238 w 852488"/>
            <a:gd name="connsiteY18" fmla="*/ 66675 h 638175"/>
            <a:gd name="connsiteX19" fmla="*/ 752475 w 852488"/>
            <a:gd name="connsiteY19" fmla="*/ 52388 h 638175"/>
            <a:gd name="connsiteX20" fmla="*/ 714375 w 852488"/>
            <a:gd name="connsiteY20" fmla="*/ 9525 h 638175"/>
            <a:gd name="connsiteX21" fmla="*/ 685800 w 852488"/>
            <a:gd name="connsiteY21" fmla="*/ 0 h 638175"/>
            <a:gd name="connsiteX22" fmla="*/ 676275 w 852488"/>
            <a:gd name="connsiteY22" fmla="*/ 14288 h 638175"/>
            <a:gd name="connsiteX23" fmla="*/ 0 w 852488"/>
            <a:gd name="connsiteY23" fmla="*/ 214313 h 638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52488" h="638175">
              <a:moveTo>
                <a:pt x="0" y="214313"/>
              </a:moveTo>
              <a:lnTo>
                <a:pt x="76200" y="457200"/>
              </a:lnTo>
              <a:lnTo>
                <a:pt x="66675" y="538163"/>
              </a:lnTo>
              <a:lnTo>
                <a:pt x="104775" y="638175"/>
              </a:lnTo>
              <a:lnTo>
                <a:pt x="804863" y="409575"/>
              </a:lnTo>
              <a:cubicBezTo>
                <a:pt x="812800" y="398463"/>
                <a:pt x="821649" y="387948"/>
                <a:pt x="828675" y="376238"/>
              </a:cubicBezTo>
              <a:cubicBezTo>
                <a:pt x="831258" y="371933"/>
                <a:pt x="831460" y="366564"/>
                <a:pt x="833438" y="361950"/>
              </a:cubicBezTo>
              <a:cubicBezTo>
                <a:pt x="836235" y="355425"/>
                <a:pt x="840326" y="349492"/>
                <a:pt x="842963" y="342900"/>
              </a:cubicBezTo>
              <a:cubicBezTo>
                <a:pt x="846692" y="333578"/>
                <a:pt x="852488" y="314325"/>
                <a:pt x="852488" y="314325"/>
              </a:cubicBezTo>
              <a:cubicBezTo>
                <a:pt x="849351" y="304914"/>
                <a:pt x="846592" y="292464"/>
                <a:pt x="838200" y="285750"/>
              </a:cubicBezTo>
              <a:cubicBezTo>
                <a:pt x="834280" y="282614"/>
                <a:pt x="828675" y="282575"/>
                <a:pt x="823913" y="280988"/>
              </a:cubicBezTo>
              <a:cubicBezTo>
                <a:pt x="791161" y="259153"/>
                <a:pt x="806198" y="265558"/>
                <a:pt x="781050" y="257175"/>
              </a:cubicBezTo>
              <a:lnTo>
                <a:pt x="771525" y="228600"/>
              </a:lnTo>
              <a:cubicBezTo>
                <a:pt x="761472" y="198442"/>
                <a:pt x="773534" y="165020"/>
                <a:pt x="776288" y="133350"/>
              </a:cubicBezTo>
              <a:cubicBezTo>
                <a:pt x="776723" y="128349"/>
                <a:pt x="778805" y="123553"/>
                <a:pt x="781050" y="119063"/>
              </a:cubicBezTo>
              <a:cubicBezTo>
                <a:pt x="783610" y="113943"/>
                <a:pt x="787400" y="109538"/>
                <a:pt x="790575" y="104775"/>
              </a:cubicBezTo>
              <a:cubicBezTo>
                <a:pt x="788988" y="100013"/>
                <a:pt x="788949" y="94408"/>
                <a:pt x="785813" y="90488"/>
              </a:cubicBezTo>
              <a:cubicBezTo>
                <a:pt x="782237" y="86018"/>
                <a:pt x="775922" y="84627"/>
                <a:pt x="771525" y="80963"/>
              </a:cubicBezTo>
              <a:cubicBezTo>
                <a:pt x="766351" y="76651"/>
                <a:pt x="762000" y="71438"/>
                <a:pt x="757238" y="66675"/>
              </a:cubicBezTo>
              <a:cubicBezTo>
                <a:pt x="755650" y="61913"/>
                <a:pt x="754720" y="56878"/>
                <a:pt x="752475" y="52388"/>
              </a:cubicBezTo>
              <a:cubicBezTo>
                <a:pt x="746121" y="39681"/>
                <a:pt x="721951" y="12050"/>
                <a:pt x="714375" y="9525"/>
              </a:cubicBezTo>
              <a:lnTo>
                <a:pt x="685800" y="0"/>
              </a:lnTo>
              <a:lnTo>
                <a:pt x="676275" y="14288"/>
              </a:lnTo>
              <a:lnTo>
                <a:pt x="0" y="214313"/>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116210</xdr:colOff>
      <xdr:row>120</xdr:row>
      <xdr:rowOff>103281</xdr:rowOff>
    </xdr:from>
    <xdr:to>
      <xdr:col>13</xdr:col>
      <xdr:colOff>155722</xdr:colOff>
      <xdr:row>122</xdr:row>
      <xdr:rowOff>155044</xdr:rowOff>
    </xdr:to>
    <xdr:sp macro="" textlink="">
      <xdr:nvSpPr>
        <xdr:cNvPr id="53" name="Maryland"/>
        <xdr:cNvSpPr/>
      </xdr:nvSpPr>
      <xdr:spPr>
        <a:xfrm>
          <a:off x="6936110" y="15101981"/>
          <a:ext cx="649112" cy="381963"/>
        </a:xfrm>
        <a:custGeom>
          <a:avLst/>
          <a:gdLst>
            <a:gd name="connsiteX0" fmla="*/ 0 w 653594"/>
            <a:gd name="connsiteY0" fmla="*/ 147638 h 392048"/>
            <a:gd name="connsiteX1" fmla="*/ 28575 w 653594"/>
            <a:gd name="connsiteY1" fmla="*/ 219075 h 392048"/>
            <a:gd name="connsiteX2" fmla="*/ 71438 w 653594"/>
            <a:gd name="connsiteY2" fmla="*/ 214313 h 392048"/>
            <a:gd name="connsiteX3" fmla="*/ 85725 w 653594"/>
            <a:gd name="connsiteY3" fmla="*/ 209550 h 392048"/>
            <a:gd name="connsiteX4" fmla="*/ 100013 w 653594"/>
            <a:gd name="connsiteY4" fmla="*/ 195263 h 392048"/>
            <a:gd name="connsiteX5" fmla="*/ 128588 w 653594"/>
            <a:gd name="connsiteY5" fmla="*/ 185738 h 392048"/>
            <a:gd name="connsiteX6" fmla="*/ 142875 w 653594"/>
            <a:gd name="connsiteY6" fmla="*/ 176213 h 392048"/>
            <a:gd name="connsiteX7" fmla="*/ 157163 w 653594"/>
            <a:gd name="connsiteY7" fmla="*/ 171450 h 392048"/>
            <a:gd name="connsiteX8" fmla="*/ 185738 w 653594"/>
            <a:gd name="connsiteY8" fmla="*/ 152400 h 392048"/>
            <a:gd name="connsiteX9" fmla="*/ 280988 w 653594"/>
            <a:gd name="connsiteY9" fmla="*/ 157163 h 392048"/>
            <a:gd name="connsiteX10" fmla="*/ 295275 w 653594"/>
            <a:gd name="connsiteY10" fmla="*/ 166688 h 392048"/>
            <a:gd name="connsiteX11" fmla="*/ 309563 w 653594"/>
            <a:gd name="connsiteY11" fmla="*/ 171450 h 392048"/>
            <a:gd name="connsiteX12" fmla="*/ 323850 w 653594"/>
            <a:gd name="connsiteY12" fmla="*/ 180975 h 392048"/>
            <a:gd name="connsiteX13" fmla="*/ 342900 w 653594"/>
            <a:gd name="connsiteY13" fmla="*/ 185738 h 392048"/>
            <a:gd name="connsiteX14" fmla="*/ 371475 w 653594"/>
            <a:gd name="connsiteY14" fmla="*/ 204788 h 392048"/>
            <a:gd name="connsiteX15" fmla="*/ 376238 w 653594"/>
            <a:gd name="connsiteY15" fmla="*/ 285750 h 392048"/>
            <a:gd name="connsiteX16" fmla="*/ 390525 w 653594"/>
            <a:gd name="connsiteY16" fmla="*/ 290513 h 392048"/>
            <a:gd name="connsiteX17" fmla="*/ 404813 w 653594"/>
            <a:gd name="connsiteY17" fmla="*/ 300038 h 392048"/>
            <a:gd name="connsiteX18" fmla="*/ 433388 w 653594"/>
            <a:gd name="connsiteY18" fmla="*/ 309563 h 392048"/>
            <a:gd name="connsiteX19" fmla="*/ 471488 w 653594"/>
            <a:gd name="connsiteY19" fmla="*/ 300038 h 392048"/>
            <a:gd name="connsiteX20" fmla="*/ 490538 w 653594"/>
            <a:gd name="connsiteY20" fmla="*/ 295275 h 392048"/>
            <a:gd name="connsiteX21" fmla="*/ 485775 w 653594"/>
            <a:gd name="connsiteY21" fmla="*/ 257175 h 392048"/>
            <a:gd name="connsiteX22" fmla="*/ 471488 w 653594"/>
            <a:gd name="connsiteY22" fmla="*/ 223838 h 392048"/>
            <a:gd name="connsiteX23" fmla="*/ 452438 w 653594"/>
            <a:gd name="connsiteY23" fmla="*/ 190500 h 392048"/>
            <a:gd name="connsiteX24" fmla="*/ 438150 w 653594"/>
            <a:gd name="connsiteY24" fmla="*/ 147638 h 392048"/>
            <a:gd name="connsiteX25" fmla="*/ 433388 w 653594"/>
            <a:gd name="connsiteY25" fmla="*/ 133350 h 392048"/>
            <a:gd name="connsiteX26" fmla="*/ 438150 w 653594"/>
            <a:gd name="connsiteY26" fmla="*/ 114300 h 392048"/>
            <a:gd name="connsiteX27" fmla="*/ 452438 w 653594"/>
            <a:gd name="connsiteY27" fmla="*/ 85725 h 392048"/>
            <a:gd name="connsiteX28" fmla="*/ 466725 w 653594"/>
            <a:gd name="connsiteY28" fmla="*/ 76200 h 392048"/>
            <a:gd name="connsiteX29" fmla="*/ 481013 w 653594"/>
            <a:gd name="connsiteY29" fmla="*/ 119063 h 392048"/>
            <a:gd name="connsiteX30" fmla="*/ 490538 w 653594"/>
            <a:gd name="connsiteY30" fmla="*/ 147638 h 392048"/>
            <a:gd name="connsiteX31" fmla="*/ 495300 w 653594"/>
            <a:gd name="connsiteY31" fmla="*/ 161925 h 392048"/>
            <a:gd name="connsiteX32" fmla="*/ 504825 w 653594"/>
            <a:gd name="connsiteY32" fmla="*/ 190500 h 392048"/>
            <a:gd name="connsiteX33" fmla="*/ 509588 w 653594"/>
            <a:gd name="connsiteY33" fmla="*/ 204788 h 392048"/>
            <a:gd name="connsiteX34" fmla="*/ 519113 w 653594"/>
            <a:gd name="connsiteY34" fmla="*/ 219075 h 392048"/>
            <a:gd name="connsiteX35" fmla="*/ 533400 w 653594"/>
            <a:gd name="connsiteY35" fmla="*/ 247650 h 392048"/>
            <a:gd name="connsiteX36" fmla="*/ 547688 w 653594"/>
            <a:gd name="connsiteY36" fmla="*/ 261938 h 392048"/>
            <a:gd name="connsiteX37" fmla="*/ 557213 w 653594"/>
            <a:gd name="connsiteY37" fmla="*/ 276225 h 392048"/>
            <a:gd name="connsiteX38" fmla="*/ 585788 w 653594"/>
            <a:gd name="connsiteY38" fmla="*/ 295275 h 392048"/>
            <a:gd name="connsiteX39" fmla="*/ 609600 w 653594"/>
            <a:gd name="connsiteY39" fmla="*/ 323850 h 392048"/>
            <a:gd name="connsiteX40" fmla="*/ 614363 w 653594"/>
            <a:gd name="connsiteY40" fmla="*/ 390525 h 392048"/>
            <a:gd name="connsiteX41" fmla="*/ 628650 w 653594"/>
            <a:gd name="connsiteY41" fmla="*/ 381000 h 392048"/>
            <a:gd name="connsiteX42" fmla="*/ 633413 w 653594"/>
            <a:gd name="connsiteY42" fmla="*/ 366713 h 392048"/>
            <a:gd name="connsiteX43" fmla="*/ 647700 w 653594"/>
            <a:gd name="connsiteY43" fmla="*/ 280988 h 392048"/>
            <a:gd name="connsiteX44" fmla="*/ 652463 w 653594"/>
            <a:gd name="connsiteY44" fmla="*/ 257175 h 392048"/>
            <a:gd name="connsiteX45" fmla="*/ 647700 w 653594"/>
            <a:gd name="connsiteY45" fmla="*/ 204788 h 392048"/>
            <a:gd name="connsiteX46" fmla="*/ 619125 w 653594"/>
            <a:gd name="connsiteY46" fmla="*/ 214313 h 392048"/>
            <a:gd name="connsiteX47" fmla="*/ 590550 w 653594"/>
            <a:gd name="connsiteY47" fmla="*/ 219075 h 392048"/>
            <a:gd name="connsiteX48" fmla="*/ 490538 w 653594"/>
            <a:gd name="connsiteY48" fmla="*/ 0 h 392048"/>
            <a:gd name="connsiteX49" fmla="*/ 0 w 653594"/>
            <a:gd name="connsiteY49" fmla="*/ 147638 h 3920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Lst>
          <a:rect l="l" t="t" r="r" b="b"/>
          <a:pathLst>
            <a:path w="653594" h="392048">
              <a:moveTo>
                <a:pt x="0" y="147638"/>
              </a:moveTo>
              <a:lnTo>
                <a:pt x="28575" y="219075"/>
              </a:lnTo>
              <a:cubicBezTo>
                <a:pt x="42863" y="217488"/>
                <a:pt x="57258" y="216676"/>
                <a:pt x="71438" y="214313"/>
              </a:cubicBezTo>
              <a:cubicBezTo>
                <a:pt x="76390" y="213488"/>
                <a:pt x="81548" y="212335"/>
                <a:pt x="85725" y="209550"/>
              </a:cubicBezTo>
              <a:cubicBezTo>
                <a:pt x="91329" y="205814"/>
                <a:pt x="94125" y="198534"/>
                <a:pt x="100013" y="195263"/>
              </a:cubicBezTo>
              <a:cubicBezTo>
                <a:pt x="108790" y="190387"/>
                <a:pt x="128588" y="185738"/>
                <a:pt x="128588" y="185738"/>
              </a:cubicBezTo>
              <a:cubicBezTo>
                <a:pt x="133350" y="182563"/>
                <a:pt x="137756" y="178773"/>
                <a:pt x="142875" y="176213"/>
              </a:cubicBezTo>
              <a:cubicBezTo>
                <a:pt x="147365" y="173968"/>
                <a:pt x="152774" y="173888"/>
                <a:pt x="157163" y="171450"/>
              </a:cubicBezTo>
              <a:cubicBezTo>
                <a:pt x="167170" y="165891"/>
                <a:pt x="185738" y="152400"/>
                <a:pt x="185738" y="152400"/>
              </a:cubicBezTo>
              <a:cubicBezTo>
                <a:pt x="217488" y="153988"/>
                <a:pt x="249465" y="153051"/>
                <a:pt x="280988" y="157163"/>
              </a:cubicBezTo>
              <a:cubicBezTo>
                <a:pt x="286664" y="157903"/>
                <a:pt x="290156" y="164128"/>
                <a:pt x="295275" y="166688"/>
              </a:cubicBezTo>
              <a:cubicBezTo>
                <a:pt x="299765" y="168933"/>
                <a:pt x="304800" y="169863"/>
                <a:pt x="309563" y="171450"/>
              </a:cubicBezTo>
              <a:cubicBezTo>
                <a:pt x="314325" y="174625"/>
                <a:pt x="318589" y="178720"/>
                <a:pt x="323850" y="180975"/>
              </a:cubicBezTo>
              <a:cubicBezTo>
                <a:pt x="329866" y="183553"/>
                <a:pt x="337217" y="182491"/>
                <a:pt x="342900" y="185738"/>
              </a:cubicBezTo>
              <a:cubicBezTo>
                <a:pt x="392849" y="214280"/>
                <a:pt x="326865" y="189916"/>
                <a:pt x="371475" y="204788"/>
              </a:cubicBezTo>
              <a:cubicBezTo>
                <a:pt x="373063" y="231775"/>
                <a:pt x="370374" y="259360"/>
                <a:pt x="376238" y="285750"/>
              </a:cubicBezTo>
              <a:cubicBezTo>
                <a:pt x="377327" y="290650"/>
                <a:pt x="386035" y="288268"/>
                <a:pt x="390525" y="290513"/>
              </a:cubicBezTo>
              <a:cubicBezTo>
                <a:pt x="395645" y="293073"/>
                <a:pt x="399582" y="297713"/>
                <a:pt x="404813" y="300038"/>
              </a:cubicBezTo>
              <a:cubicBezTo>
                <a:pt x="413988" y="304116"/>
                <a:pt x="433388" y="309563"/>
                <a:pt x="433388" y="309563"/>
              </a:cubicBezTo>
              <a:lnTo>
                <a:pt x="471488" y="300038"/>
              </a:lnTo>
              <a:lnTo>
                <a:pt x="490538" y="295275"/>
              </a:lnTo>
              <a:cubicBezTo>
                <a:pt x="488950" y="282575"/>
                <a:pt x="488065" y="269767"/>
                <a:pt x="485775" y="257175"/>
              </a:cubicBezTo>
              <a:cubicBezTo>
                <a:pt x="483423" y="244241"/>
                <a:pt x="476674" y="235939"/>
                <a:pt x="471488" y="223838"/>
              </a:cubicBezTo>
              <a:cubicBezTo>
                <a:pt x="459367" y="195556"/>
                <a:pt x="477402" y="223787"/>
                <a:pt x="452438" y="190500"/>
              </a:cubicBezTo>
              <a:lnTo>
                <a:pt x="438150" y="147638"/>
              </a:lnTo>
              <a:lnTo>
                <a:pt x="433388" y="133350"/>
              </a:lnTo>
              <a:cubicBezTo>
                <a:pt x="434975" y="127000"/>
                <a:pt x="436352" y="120594"/>
                <a:pt x="438150" y="114300"/>
              </a:cubicBezTo>
              <a:cubicBezTo>
                <a:pt x="441248" y="103456"/>
                <a:pt x="444091" y="94073"/>
                <a:pt x="452438" y="85725"/>
              </a:cubicBezTo>
              <a:cubicBezTo>
                <a:pt x="456485" y="81678"/>
                <a:pt x="461963" y="79375"/>
                <a:pt x="466725" y="76200"/>
              </a:cubicBezTo>
              <a:cubicBezTo>
                <a:pt x="484311" y="102580"/>
                <a:pt x="470746" y="77998"/>
                <a:pt x="481013" y="119063"/>
              </a:cubicBezTo>
              <a:cubicBezTo>
                <a:pt x="483448" y="128803"/>
                <a:pt x="487363" y="138113"/>
                <a:pt x="490538" y="147638"/>
              </a:cubicBezTo>
              <a:lnTo>
                <a:pt x="495300" y="161925"/>
              </a:lnTo>
              <a:lnTo>
                <a:pt x="504825" y="190500"/>
              </a:lnTo>
              <a:cubicBezTo>
                <a:pt x="506413" y="195263"/>
                <a:pt x="506803" y="200611"/>
                <a:pt x="509588" y="204788"/>
              </a:cubicBezTo>
              <a:lnTo>
                <a:pt x="519113" y="219075"/>
              </a:lnTo>
              <a:cubicBezTo>
                <a:pt x="523886" y="233396"/>
                <a:pt x="523141" y="235340"/>
                <a:pt x="533400" y="247650"/>
              </a:cubicBezTo>
              <a:cubicBezTo>
                <a:pt x="537712" y="252824"/>
                <a:pt x="543376" y="256764"/>
                <a:pt x="547688" y="261938"/>
              </a:cubicBezTo>
              <a:cubicBezTo>
                <a:pt x="551352" y="266335"/>
                <a:pt x="552905" y="272456"/>
                <a:pt x="557213" y="276225"/>
              </a:cubicBezTo>
              <a:cubicBezTo>
                <a:pt x="565828" y="283763"/>
                <a:pt x="576263" y="288925"/>
                <a:pt x="585788" y="295275"/>
              </a:cubicBezTo>
              <a:cubicBezTo>
                <a:pt x="596786" y="302607"/>
                <a:pt x="602573" y="313310"/>
                <a:pt x="609600" y="323850"/>
              </a:cubicBezTo>
              <a:cubicBezTo>
                <a:pt x="611188" y="346075"/>
                <a:pt x="607317" y="369387"/>
                <a:pt x="614363" y="390525"/>
              </a:cubicBezTo>
              <a:cubicBezTo>
                <a:pt x="616173" y="395955"/>
                <a:pt x="625074" y="385469"/>
                <a:pt x="628650" y="381000"/>
              </a:cubicBezTo>
              <a:cubicBezTo>
                <a:pt x="631786" y="377080"/>
                <a:pt x="631825" y="371475"/>
                <a:pt x="633413" y="366713"/>
              </a:cubicBezTo>
              <a:lnTo>
                <a:pt x="647700" y="280988"/>
              </a:lnTo>
              <a:cubicBezTo>
                <a:pt x="649031" y="273003"/>
                <a:pt x="650875" y="265113"/>
                <a:pt x="652463" y="257175"/>
              </a:cubicBezTo>
              <a:cubicBezTo>
                <a:pt x="650875" y="239713"/>
                <a:pt x="658465" y="218629"/>
                <a:pt x="647700" y="204788"/>
              </a:cubicBezTo>
              <a:cubicBezTo>
                <a:pt x="641536" y="196863"/>
                <a:pt x="628650" y="211138"/>
                <a:pt x="619125" y="214313"/>
              </a:cubicBezTo>
              <a:cubicBezTo>
                <a:pt x="600321" y="220581"/>
                <a:pt x="609857" y="219075"/>
                <a:pt x="590550" y="219075"/>
              </a:cubicBezTo>
              <a:lnTo>
                <a:pt x="490538" y="0"/>
              </a:lnTo>
              <a:lnTo>
                <a:pt x="0" y="147638"/>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49535</xdr:colOff>
      <xdr:row>118</xdr:row>
      <xdr:rowOff>100666</xdr:rowOff>
    </xdr:from>
    <xdr:to>
      <xdr:col>13</xdr:col>
      <xdr:colOff>236378</xdr:colOff>
      <xdr:row>121</xdr:row>
      <xdr:rowOff>23626</xdr:rowOff>
    </xdr:to>
    <xdr:sp macro="" textlink="">
      <xdr:nvSpPr>
        <xdr:cNvPr id="54" name="New_Jersey"/>
        <xdr:cNvSpPr/>
      </xdr:nvSpPr>
      <xdr:spPr>
        <a:xfrm>
          <a:off x="7479035" y="14769166"/>
          <a:ext cx="186843" cy="418260"/>
        </a:xfrm>
        <a:custGeom>
          <a:avLst/>
          <a:gdLst>
            <a:gd name="connsiteX0" fmla="*/ 14288 w 191325"/>
            <a:gd name="connsiteY0" fmla="*/ 0 h 433388"/>
            <a:gd name="connsiteX1" fmla="*/ 14288 w 191325"/>
            <a:gd name="connsiteY1" fmla="*/ 0 h 433388"/>
            <a:gd name="connsiteX2" fmla="*/ 9525 w 191325"/>
            <a:gd name="connsiteY2" fmla="*/ 42863 h 433388"/>
            <a:gd name="connsiteX3" fmla="*/ 0 w 191325"/>
            <a:gd name="connsiteY3" fmla="*/ 71438 h 433388"/>
            <a:gd name="connsiteX4" fmla="*/ 4763 w 191325"/>
            <a:gd name="connsiteY4" fmla="*/ 142875 h 433388"/>
            <a:gd name="connsiteX5" fmla="*/ 19050 w 191325"/>
            <a:gd name="connsiteY5" fmla="*/ 152400 h 433388"/>
            <a:gd name="connsiteX6" fmla="*/ 47625 w 191325"/>
            <a:gd name="connsiteY6" fmla="*/ 166688 h 433388"/>
            <a:gd name="connsiteX7" fmla="*/ 61913 w 191325"/>
            <a:gd name="connsiteY7" fmla="*/ 195263 h 433388"/>
            <a:gd name="connsiteX8" fmla="*/ 66675 w 191325"/>
            <a:gd name="connsiteY8" fmla="*/ 209550 h 433388"/>
            <a:gd name="connsiteX9" fmla="*/ 57150 w 191325"/>
            <a:gd name="connsiteY9" fmla="*/ 266700 h 433388"/>
            <a:gd name="connsiteX10" fmla="*/ 38100 w 191325"/>
            <a:gd name="connsiteY10" fmla="*/ 295275 h 433388"/>
            <a:gd name="connsiteX11" fmla="*/ 28575 w 191325"/>
            <a:gd name="connsiteY11" fmla="*/ 309563 h 433388"/>
            <a:gd name="connsiteX12" fmla="*/ 33338 w 191325"/>
            <a:gd name="connsiteY12" fmla="*/ 328613 h 433388"/>
            <a:gd name="connsiteX13" fmla="*/ 42863 w 191325"/>
            <a:gd name="connsiteY13" fmla="*/ 357188 h 433388"/>
            <a:gd name="connsiteX14" fmla="*/ 61913 w 191325"/>
            <a:gd name="connsiteY14" fmla="*/ 381000 h 433388"/>
            <a:gd name="connsiteX15" fmla="*/ 76200 w 191325"/>
            <a:gd name="connsiteY15" fmla="*/ 385763 h 433388"/>
            <a:gd name="connsiteX16" fmla="*/ 95250 w 191325"/>
            <a:gd name="connsiteY16" fmla="*/ 390525 h 433388"/>
            <a:gd name="connsiteX17" fmla="*/ 119063 w 191325"/>
            <a:gd name="connsiteY17" fmla="*/ 433388 h 433388"/>
            <a:gd name="connsiteX18" fmla="*/ 138113 w 191325"/>
            <a:gd name="connsiteY18" fmla="*/ 381000 h 433388"/>
            <a:gd name="connsiteX19" fmla="*/ 147638 w 191325"/>
            <a:gd name="connsiteY19" fmla="*/ 342900 h 433388"/>
            <a:gd name="connsiteX20" fmla="*/ 152400 w 191325"/>
            <a:gd name="connsiteY20" fmla="*/ 304800 h 433388"/>
            <a:gd name="connsiteX21" fmla="*/ 157163 w 191325"/>
            <a:gd name="connsiteY21" fmla="*/ 285750 h 433388"/>
            <a:gd name="connsiteX22" fmla="*/ 166688 w 191325"/>
            <a:gd name="connsiteY22" fmla="*/ 228600 h 433388"/>
            <a:gd name="connsiteX23" fmla="*/ 176213 w 191325"/>
            <a:gd name="connsiteY23" fmla="*/ 195263 h 433388"/>
            <a:gd name="connsiteX24" fmla="*/ 185738 w 191325"/>
            <a:gd name="connsiteY24" fmla="*/ 180975 h 433388"/>
            <a:gd name="connsiteX25" fmla="*/ 185738 w 191325"/>
            <a:gd name="connsiteY25" fmla="*/ 147638 h 433388"/>
            <a:gd name="connsiteX26" fmla="*/ 157163 w 191325"/>
            <a:gd name="connsiteY26" fmla="*/ 138113 h 433388"/>
            <a:gd name="connsiteX27" fmla="*/ 152400 w 191325"/>
            <a:gd name="connsiteY27" fmla="*/ 33338 h 433388"/>
            <a:gd name="connsiteX28" fmla="*/ 161925 w 191325"/>
            <a:gd name="connsiteY28" fmla="*/ 4763 h 433388"/>
            <a:gd name="connsiteX29" fmla="*/ 109538 w 191325"/>
            <a:gd name="connsiteY29" fmla="*/ 14288 h 433388"/>
            <a:gd name="connsiteX30" fmla="*/ 42863 w 191325"/>
            <a:gd name="connsiteY30" fmla="*/ 9525 h 433388"/>
            <a:gd name="connsiteX31" fmla="*/ 28575 w 191325"/>
            <a:gd name="connsiteY31" fmla="*/ 4763 h 433388"/>
            <a:gd name="connsiteX32" fmla="*/ 14288 w 191325"/>
            <a:gd name="connsiteY32" fmla="*/ 0 h 4333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191325" h="433388">
              <a:moveTo>
                <a:pt x="14288" y="0"/>
              </a:moveTo>
              <a:lnTo>
                <a:pt x="14288" y="0"/>
              </a:lnTo>
              <a:cubicBezTo>
                <a:pt x="12700" y="14288"/>
                <a:pt x="12344" y="28767"/>
                <a:pt x="9525" y="42863"/>
              </a:cubicBezTo>
              <a:cubicBezTo>
                <a:pt x="7556" y="52708"/>
                <a:pt x="0" y="71438"/>
                <a:pt x="0" y="71438"/>
              </a:cubicBezTo>
              <a:cubicBezTo>
                <a:pt x="1588" y="95250"/>
                <a:pt x="-703" y="119644"/>
                <a:pt x="4763" y="142875"/>
              </a:cubicBezTo>
              <a:cubicBezTo>
                <a:pt x="6074" y="148447"/>
                <a:pt x="13931" y="149840"/>
                <a:pt x="19050" y="152400"/>
              </a:cubicBezTo>
              <a:cubicBezTo>
                <a:pt x="58484" y="172118"/>
                <a:pt x="6682" y="139392"/>
                <a:pt x="47625" y="166688"/>
              </a:cubicBezTo>
              <a:cubicBezTo>
                <a:pt x="59599" y="202605"/>
                <a:pt x="43445" y="158327"/>
                <a:pt x="61913" y="195263"/>
              </a:cubicBezTo>
              <a:cubicBezTo>
                <a:pt x="64158" y="199753"/>
                <a:pt x="65088" y="204788"/>
                <a:pt x="66675" y="209550"/>
              </a:cubicBezTo>
              <a:cubicBezTo>
                <a:pt x="65800" y="217427"/>
                <a:pt x="64909" y="252735"/>
                <a:pt x="57150" y="266700"/>
              </a:cubicBezTo>
              <a:cubicBezTo>
                <a:pt x="51590" y="276707"/>
                <a:pt x="44450" y="285750"/>
                <a:pt x="38100" y="295275"/>
              </a:cubicBezTo>
              <a:lnTo>
                <a:pt x="28575" y="309563"/>
              </a:lnTo>
              <a:cubicBezTo>
                <a:pt x="30163" y="315913"/>
                <a:pt x="31457" y="322344"/>
                <a:pt x="33338" y="328613"/>
              </a:cubicBezTo>
              <a:cubicBezTo>
                <a:pt x="36223" y="338230"/>
                <a:pt x="39688" y="347663"/>
                <a:pt x="42863" y="357188"/>
              </a:cubicBezTo>
              <a:cubicBezTo>
                <a:pt x="48356" y="373667"/>
                <a:pt x="44678" y="372382"/>
                <a:pt x="61913" y="381000"/>
              </a:cubicBezTo>
              <a:cubicBezTo>
                <a:pt x="66403" y="383245"/>
                <a:pt x="71373" y="384384"/>
                <a:pt x="76200" y="385763"/>
              </a:cubicBezTo>
              <a:cubicBezTo>
                <a:pt x="82494" y="387561"/>
                <a:pt x="88900" y="388938"/>
                <a:pt x="95250" y="390525"/>
              </a:cubicBezTo>
              <a:cubicBezTo>
                <a:pt x="117085" y="423277"/>
                <a:pt x="110680" y="408240"/>
                <a:pt x="119063" y="433388"/>
              </a:cubicBezTo>
              <a:cubicBezTo>
                <a:pt x="139030" y="403437"/>
                <a:pt x="119927" y="435563"/>
                <a:pt x="138113" y="381000"/>
              </a:cubicBezTo>
              <a:cubicBezTo>
                <a:pt x="143907" y="363618"/>
                <a:pt x="144355" y="364243"/>
                <a:pt x="147638" y="342900"/>
              </a:cubicBezTo>
              <a:cubicBezTo>
                <a:pt x="149584" y="330250"/>
                <a:pt x="150296" y="317425"/>
                <a:pt x="152400" y="304800"/>
              </a:cubicBezTo>
              <a:cubicBezTo>
                <a:pt x="153476" y="298344"/>
                <a:pt x="155992" y="292190"/>
                <a:pt x="157163" y="285750"/>
              </a:cubicBezTo>
              <a:cubicBezTo>
                <a:pt x="167110" y="231043"/>
                <a:pt x="156810" y="273052"/>
                <a:pt x="166688" y="228600"/>
              </a:cubicBezTo>
              <a:cubicBezTo>
                <a:pt x="167910" y="223100"/>
                <a:pt x="173029" y="201632"/>
                <a:pt x="176213" y="195263"/>
              </a:cubicBezTo>
              <a:cubicBezTo>
                <a:pt x="178773" y="190143"/>
                <a:pt x="182563" y="185738"/>
                <a:pt x="185738" y="180975"/>
              </a:cubicBezTo>
              <a:cubicBezTo>
                <a:pt x="188833" y="171690"/>
                <a:pt x="196590" y="156940"/>
                <a:pt x="185738" y="147638"/>
              </a:cubicBezTo>
              <a:cubicBezTo>
                <a:pt x="178115" y="141104"/>
                <a:pt x="157163" y="138113"/>
                <a:pt x="157163" y="138113"/>
              </a:cubicBezTo>
              <a:cubicBezTo>
                <a:pt x="131925" y="100255"/>
                <a:pt x="141845" y="121302"/>
                <a:pt x="152400" y="33338"/>
              </a:cubicBezTo>
              <a:cubicBezTo>
                <a:pt x="153596" y="23369"/>
                <a:pt x="171770" y="2794"/>
                <a:pt x="161925" y="4763"/>
              </a:cubicBezTo>
              <a:cubicBezTo>
                <a:pt x="128644" y="11419"/>
                <a:pt x="146097" y="8194"/>
                <a:pt x="109538" y="14288"/>
              </a:cubicBezTo>
              <a:cubicBezTo>
                <a:pt x="87313" y="12700"/>
                <a:pt x="64992" y="12128"/>
                <a:pt x="42863" y="9525"/>
              </a:cubicBezTo>
              <a:cubicBezTo>
                <a:pt x="37877" y="8938"/>
                <a:pt x="33402" y="6142"/>
                <a:pt x="28575" y="4763"/>
              </a:cubicBezTo>
              <a:cubicBezTo>
                <a:pt x="22281" y="2965"/>
                <a:pt x="16669" y="794"/>
                <a:pt x="14288" y="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544556</xdr:colOff>
      <xdr:row>114</xdr:row>
      <xdr:rowOff>57617</xdr:rowOff>
    </xdr:from>
    <xdr:to>
      <xdr:col>13</xdr:col>
      <xdr:colOff>430816</xdr:colOff>
      <xdr:row>119</xdr:row>
      <xdr:rowOff>44824</xdr:rowOff>
    </xdr:to>
    <xdr:grpSp>
      <xdr:nvGrpSpPr>
        <xdr:cNvPr id="55" name="New_York"/>
        <xdr:cNvGrpSpPr/>
      </xdr:nvGrpSpPr>
      <xdr:grpSpPr>
        <a:xfrm>
          <a:off x="6707791" y="18255970"/>
          <a:ext cx="1096496" cy="771619"/>
          <a:chOff x="10167938" y="11129963"/>
          <a:chExt cx="1114425" cy="842962"/>
        </a:xfrm>
        <a:solidFill>
          <a:srgbClr val="F5F5F5"/>
        </a:solidFill>
      </xdr:grpSpPr>
      <xdr:sp macro="" textlink="">
        <xdr:nvSpPr>
          <xdr:cNvPr id="56" name="Freeform 55"/>
          <xdr:cNvSpPr/>
        </xdr:nvSpPr>
        <xdr:spPr>
          <a:xfrm>
            <a:off x="10167938" y="11129963"/>
            <a:ext cx="938212" cy="842962"/>
          </a:xfrm>
          <a:custGeom>
            <a:avLst/>
            <a:gdLst>
              <a:gd name="connsiteX0" fmla="*/ 700087 w 938212"/>
              <a:gd name="connsiteY0" fmla="*/ 0 h 842962"/>
              <a:gd name="connsiteX1" fmla="*/ 700087 w 938212"/>
              <a:gd name="connsiteY1" fmla="*/ 0 h 842962"/>
              <a:gd name="connsiteX2" fmla="*/ 657225 w 938212"/>
              <a:gd name="connsiteY2" fmla="*/ 14287 h 842962"/>
              <a:gd name="connsiteX3" fmla="*/ 638175 w 938212"/>
              <a:gd name="connsiteY3" fmla="*/ 19050 h 842962"/>
              <a:gd name="connsiteX4" fmla="*/ 595312 w 938212"/>
              <a:gd name="connsiteY4" fmla="*/ 42862 h 842962"/>
              <a:gd name="connsiteX5" fmla="*/ 566737 w 938212"/>
              <a:gd name="connsiteY5" fmla="*/ 61912 h 842962"/>
              <a:gd name="connsiteX6" fmla="*/ 552450 w 938212"/>
              <a:gd name="connsiteY6" fmla="*/ 66675 h 842962"/>
              <a:gd name="connsiteX7" fmla="*/ 523875 w 938212"/>
              <a:gd name="connsiteY7" fmla="*/ 85725 h 842962"/>
              <a:gd name="connsiteX8" fmla="*/ 504825 w 938212"/>
              <a:gd name="connsiteY8" fmla="*/ 114300 h 842962"/>
              <a:gd name="connsiteX9" fmla="*/ 500062 w 938212"/>
              <a:gd name="connsiteY9" fmla="*/ 128587 h 842962"/>
              <a:gd name="connsiteX10" fmla="*/ 485775 w 938212"/>
              <a:gd name="connsiteY10" fmla="*/ 142875 h 842962"/>
              <a:gd name="connsiteX11" fmla="*/ 471487 w 938212"/>
              <a:gd name="connsiteY11" fmla="*/ 176212 h 842962"/>
              <a:gd name="connsiteX12" fmla="*/ 452437 w 938212"/>
              <a:gd name="connsiteY12" fmla="*/ 204787 h 842962"/>
              <a:gd name="connsiteX13" fmla="*/ 442912 w 938212"/>
              <a:gd name="connsiteY13" fmla="*/ 219075 h 842962"/>
              <a:gd name="connsiteX14" fmla="*/ 433387 w 938212"/>
              <a:gd name="connsiteY14" fmla="*/ 247650 h 842962"/>
              <a:gd name="connsiteX15" fmla="*/ 414337 w 938212"/>
              <a:gd name="connsiteY15" fmla="*/ 280987 h 842962"/>
              <a:gd name="connsiteX16" fmla="*/ 409575 w 938212"/>
              <a:gd name="connsiteY16" fmla="*/ 295275 h 842962"/>
              <a:gd name="connsiteX17" fmla="*/ 404812 w 938212"/>
              <a:gd name="connsiteY17" fmla="*/ 323850 h 842962"/>
              <a:gd name="connsiteX18" fmla="*/ 419100 w 938212"/>
              <a:gd name="connsiteY18" fmla="*/ 328612 h 842962"/>
              <a:gd name="connsiteX19" fmla="*/ 423862 w 938212"/>
              <a:gd name="connsiteY19" fmla="*/ 342900 h 842962"/>
              <a:gd name="connsiteX20" fmla="*/ 428625 w 938212"/>
              <a:gd name="connsiteY20" fmla="*/ 390525 h 842962"/>
              <a:gd name="connsiteX21" fmla="*/ 442912 w 938212"/>
              <a:gd name="connsiteY21" fmla="*/ 404812 h 842962"/>
              <a:gd name="connsiteX22" fmla="*/ 423862 w 938212"/>
              <a:gd name="connsiteY22" fmla="*/ 433387 h 842962"/>
              <a:gd name="connsiteX23" fmla="*/ 395287 w 938212"/>
              <a:gd name="connsiteY23" fmla="*/ 442912 h 842962"/>
              <a:gd name="connsiteX24" fmla="*/ 385762 w 938212"/>
              <a:gd name="connsiteY24" fmla="*/ 457200 h 842962"/>
              <a:gd name="connsiteX25" fmla="*/ 371475 w 938212"/>
              <a:gd name="connsiteY25" fmla="*/ 466725 h 842962"/>
              <a:gd name="connsiteX26" fmla="*/ 357187 w 938212"/>
              <a:gd name="connsiteY26" fmla="*/ 481012 h 842962"/>
              <a:gd name="connsiteX27" fmla="*/ 342900 w 938212"/>
              <a:gd name="connsiteY27" fmla="*/ 490537 h 842962"/>
              <a:gd name="connsiteX28" fmla="*/ 314325 w 938212"/>
              <a:gd name="connsiteY28" fmla="*/ 509587 h 842962"/>
              <a:gd name="connsiteX29" fmla="*/ 300037 w 938212"/>
              <a:gd name="connsiteY29" fmla="*/ 519112 h 842962"/>
              <a:gd name="connsiteX30" fmla="*/ 257175 w 938212"/>
              <a:gd name="connsiteY30" fmla="*/ 528637 h 842962"/>
              <a:gd name="connsiteX31" fmla="*/ 228600 w 938212"/>
              <a:gd name="connsiteY31" fmla="*/ 523875 h 842962"/>
              <a:gd name="connsiteX32" fmla="*/ 185737 w 938212"/>
              <a:gd name="connsiteY32" fmla="*/ 533400 h 842962"/>
              <a:gd name="connsiteX33" fmla="*/ 157162 w 938212"/>
              <a:gd name="connsiteY33" fmla="*/ 547687 h 842962"/>
              <a:gd name="connsiteX34" fmla="*/ 142875 w 938212"/>
              <a:gd name="connsiteY34" fmla="*/ 557212 h 842962"/>
              <a:gd name="connsiteX35" fmla="*/ 128587 w 938212"/>
              <a:gd name="connsiteY35" fmla="*/ 561975 h 842962"/>
              <a:gd name="connsiteX36" fmla="*/ 114300 w 938212"/>
              <a:gd name="connsiteY36" fmla="*/ 576262 h 842962"/>
              <a:gd name="connsiteX37" fmla="*/ 100012 w 938212"/>
              <a:gd name="connsiteY37" fmla="*/ 585787 h 842962"/>
              <a:gd name="connsiteX38" fmla="*/ 95250 w 938212"/>
              <a:gd name="connsiteY38" fmla="*/ 604837 h 842962"/>
              <a:gd name="connsiteX39" fmla="*/ 114300 w 938212"/>
              <a:gd name="connsiteY39" fmla="*/ 647700 h 842962"/>
              <a:gd name="connsiteX40" fmla="*/ 128587 w 938212"/>
              <a:gd name="connsiteY40" fmla="*/ 652462 h 842962"/>
              <a:gd name="connsiteX41" fmla="*/ 138112 w 938212"/>
              <a:gd name="connsiteY41" fmla="*/ 666750 h 842962"/>
              <a:gd name="connsiteX42" fmla="*/ 133350 w 938212"/>
              <a:gd name="connsiteY42" fmla="*/ 681037 h 842962"/>
              <a:gd name="connsiteX43" fmla="*/ 104775 w 938212"/>
              <a:gd name="connsiteY43" fmla="*/ 709612 h 842962"/>
              <a:gd name="connsiteX44" fmla="*/ 80962 w 938212"/>
              <a:gd name="connsiteY44" fmla="*/ 738187 h 842962"/>
              <a:gd name="connsiteX45" fmla="*/ 76200 w 938212"/>
              <a:gd name="connsiteY45" fmla="*/ 752475 h 842962"/>
              <a:gd name="connsiteX46" fmla="*/ 52387 w 938212"/>
              <a:gd name="connsiteY46" fmla="*/ 785812 h 842962"/>
              <a:gd name="connsiteX47" fmla="*/ 38100 w 938212"/>
              <a:gd name="connsiteY47" fmla="*/ 795337 h 842962"/>
              <a:gd name="connsiteX48" fmla="*/ 19050 w 938212"/>
              <a:gd name="connsiteY48" fmla="*/ 823912 h 842962"/>
              <a:gd name="connsiteX49" fmla="*/ 4762 w 938212"/>
              <a:gd name="connsiteY49" fmla="*/ 833437 h 842962"/>
              <a:gd name="connsiteX50" fmla="*/ 0 w 938212"/>
              <a:gd name="connsiteY50" fmla="*/ 842962 h 842962"/>
              <a:gd name="connsiteX51" fmla="*/ 652462 w 938212"/>
              <a:gd name="connsiteY51" fmla="*/ 633412 h 842962"/>
              <a:gd name="connsiteX52" fmla="*/ 690562 w 938212"/>
              <a:gd name="connsiteY52" fmla="*/ 652462 h 842962"/>
              <a:gd name="connsiteX53" fmla="*/ 700087 w 938212"/>
              <a:gd name="connsiteY53" fmla="*/ 666750 h 842962"/>
              <a:gd name="connsiteX54" fmla="*/ 714375 w 938212"/>
              <a:gd name="connsiteY54" fmla="*/ 676275 h 842962"/>
              <a:gd name="connsiteX55" fmla="*/ 719137 w 938212"/>
              <a:gd name="connsiteY55" fmla="*/ 690562 h 842962"/>
              <a:gd name="connsiteX56" fmla="*/ 747712 w 938212"/>
              <a:gd name="connsiteY56" fmla="*/ 704850 h 842962"/>
              <a:gd name="connsiteX57" fmla="*/ 757237 w 938212"/>
              <a:gd name="connsiteY57" fmla="*/ 719137 h 842962"/>
              <a:gd name="connsiteX58" fmla="*/ 776287 w 938212"/>
              <a:gd name="connsiteY58" fmla="*/ 723900 h 842962"/>
              <a:gd name="connsiteX59" fmla="*/ 833437 w 938212"/>
              <a:gd name="connsiteY59" fmla="*/ 728662 h 842962"/>
              <a:gd name="connsiteX60" fmla="*/ 904875 w 938212"/>
              <a:gd name="connsiteY60" fmla="*/ 723900 h 842962"/>
              <a:gd name="connsiteX61" fmla="*/ 928687 w 938212"/>
              <a:gd name="connsiteY61" fmla="*/ 719137 h 842962"/>
              <a:gd name="connsiteX62" fmla="*/ 938212 w 938212"/>
              <a:gd name="connsiteY62" fmla="*/ 704850 h 842962"/>
              <a:gd name="connsiteX63" fmla="*/ 923925 w 938212"/>
              <a:gd name="connsiteY63" fmla="*/ 676275 h 842962"/>
              <a:gd name="connsiteX64" fmla="*/ 909637 w 938212"/>
              <a:gd name="connsiteY64" fmla="*/ 647700 h 842962"/>
              <a:gd name="connsiteX65" fmla="*/ 900112 w 938212"/>
              <a:gd name="connsiteY65" fmla="*/ 619125 h 842962"/>
              <a:gd name="connsiteX66" fmla="*/ 895350 w 938212"/>
              <a:gd name="connsiteY66" fmla="*/ 566737 h 842962"/>
              <a:gd name="connsiteX67" fmla="*/ 885825 w 938212"/>
              <a:gd name="connsiteY67" fmla="*/ 514350 h 842962"/>
              <a:gd name="connsiteX68" fmla="*/ 876300 w 938212"/>
              <a:gd name="connsiteY68" fmla="*/ 500062 h 842962"/>
              <a:gd name="connsiteX69" fmla="*/ 866775 w 938212"/>
              <a:gd name="connsiteY69" fmla="*/ 481012 h 842962"/>
              <a:gd name="connsiteX70" fmla="*/ 862012 w 938212"/>
              <a:gd name="connsiteY70" fmla="*/ 452437 h 842962"/>
              <a:gd name="connsiteX71" fmla="*/ 857250 w 938212"/>
              <a:gd name="connsiteY71" fmla="*/ 371475 h 842962"/>
              <a:gd name="connsiteX72" fmla="*/ 842962 w 938212"/>
              <a:gd name="connsiteY72" fmla="*/ 328612 h 842962"/>
              <a:gd name="connsiteX73" fmla="*/ 819150 w 938212"/>
              <a:gd name="connsiteY73" fmla="*/ 257175 h 842962"/>
              <a:gd name="connsiteX74" fmla="*/ 814387 w 938212"/>
              <a:gd name="connsiteY74" fmla="*/ 238125 h 842962"/>
              <a:gd name="connsiteX75" fmla="*/ 800100 w 938212"/>
              <a:gd name="connsiteY75" fmla="*/ 195262 h 842962"/>
              <a:gd name="connsiteX76" fmla="*/ 771525 w 938212"/>
              <a:gd name="connsiteY76" fmla="*/ 152400 h 842962"/>
              <a:gd name="connsiteX77" fmla="*/ 766762 w 938212"/>
              <a:gd name="connsiteY77" fmla="*/ 138112 h 842962"/>
              <a:gd name="connsiteX78" fmla="*/ 747712 w 938212"/>
              <a:gd name="connsiteY78" fmla="*/ 109537 h 842962"/>
              <a:gd name="connsiteX79" fmla="*/ 728662 w 938212"/>
              <a:gd name="connsiteY79" fmla="*/ 52387 h 842962"/>
              <a:gd name="connsiteX80" fmla="*/ 719137 w 938212"/>
              <a:gd name="connsiteY80" fmla="*/ 23812 h 842962"/>
              <a:gd name="connsiteX81" fmla="*/ 700087 w 938212"/>
              <a:gd name="connsiteY81" fmla="*/ 0 h 8429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Lst>
            <a:rect l="l" t="t" r="r" b="b"/>
            <a:pathLst>
              <a:path w="938212" h="842962">
                <a:moveTo>
                  <a:pt x="700087" y="0"/>
                </a:moveTo>
                <a:lnTo>
                  <a:pt x="700087" y="0"/>
                </a:lnTo>
                <a:cubicBezTo>
                  <a:pt x="685800" y="4762"/>
                  <a:pt x="671619" y="9858"/>
                  <a:pt x="657225" y="14287"/>
                </a:cubicBezTo>
                <a:cubicBezTo>
                  <a:pt x="650969" y="16212"/>
                  <a:pt x="644029" y="16123"/>
                  <a:pt x="638175" y="19050"/>
                </a:cubicBezTo>
                <a:cubicBezTo>
                  <a:pt x="572684" y="51796"/>
                  <a:pt x="634818" y="29695"/>
                  <a:pt x="595312" y="42862"/>
                </a:cubicBezTo>
                <a:cubicBezTo>
                  <a:pt x="585787" y="49212"/>
                  <a:pt x="577597" y="58291"/>
                  <a:pt x="566737" y="61912"/>
                </a:cubicBezTo>
                <a:cubicBezTo>
                  <a:pt x="561975" y="63500"/>
                  <a:pt x="556838" y="64237"/>
                  <a:pt x="552450" y="66675"/>
                </a:cubicBezTo>
                <a:cubicBezTo>
                  <a:pt x="542443" y="72235"/>
                  <a:pt x="523875" y="85725"/>
                  <a:pt x="523875" y="85725"/>
                </a:cubicBezTo>
                <a:lnTo>
                  <a:pt x="504825" y="114300"/>
                </a:lnTo>
                <a:cubicBezTo>
                  <a:pt x="502040" y="118477"/>
                  <a:pt x="502847" y="124410"/>
                  <a:pt x="500062" y="128587"/>
                </a:cubicBezTo>
                <a:cubicBezTo>
                  <a:pt x="496326" y="134191"/>
                  <a:pt x="490537" y="138112"/>
                  <a:pt x="485775" y="142875"/>
                </a:cubicBezTo>
                <a:cubicBezTo>
                  <a:pt x="480848" y="157654"/>
                  <a:pt x="480314" y="161501"/>
                  <a:pt x="471487" y="176212"/>
                </a:cubicBezTo>
                <a:cubicBezTo>
                  <a:pt x="465597" y="186028"/>
                  <a:pt x="458787" y="195262"/>
                  <a:pt x="452437" y="204787"/>
                </a:cubicBezTo>
                <a:lnTo>
                  <a:pt x="442912" y="219075"/>
                </a:lnTo>
                <a:cubicBezTo>
                  <a:pt x="439737" y="228600"/>
                  <a:pt x="437877" y="238670"/>
                  <a:pt x="433387" y="247650"/>
                </a:cubicBezTo>
                <a:cubicBezTo>
                  <a:pt x="421302" y="271819"/>
                  <a:pt x="427800" y="260793"/>
                  <a:pt x="414337" y="280987"/>
                </a:cubicBezTo>
                <a:cubicBezTo>
                  <a:pt x="412750" y="285750"/>
                  <a:pt x="411820" y="290785"/>
                  <a:pt x="409575" y="295275"/>
                </a:cubicBezTo>
                <a:cubicBezTo>
                  <a:pt x="404313" y="305799"/>
                  <a:pt x="392058" y="311096"/>
                  <a:pt x="404812" y="323850"/>
                </a:cubicBezTo>
                <a:cubicBezTo>
                  <a:pt x="408362" y="327400"/>
                  <a:pt x="414337" y="327025"/>
                  <a:pt x="419100" y="328612"/>
                </a:cubicBezTo>
                <a:cubicBezTo>
                  <a:pt x="420687" y="333375"/>
                  <a:pt x="423099" y="337938"/>
                  <a:pt x="423862" y="342900"/>
                </a:cubicBezTo>
                <a:cubicBezTo>
                  <a:pt x="426288" y="358669"/>
                  <a:pt x="423933" y="375276"/>
                  <a:pt x="428625" y="390525"/>
                </a:cubicBezTo>
                <a:cubicBezTo>
                  <a:pt x="430606" y="396962"/>
                  <a:pt x="438150" y="400050"/>
                  <a:pt x="442912" y="404812"/>
                </a:cubicBezTo>
                <a:cubicBezTo>
                  <a:pt x="438172" y="423774"/>
                  <a:pt x="442363" y="425164"/>
                  <a:pt x="423862" y="433387"/>
                </a:cubicBezTo>
                <a:cubicBezTo>
                  <a:pt x="414687" y="437465"/>
                  <a:pt x="395287" y="442912"/>
                  <a:pt x="395287" y="442912"/>
                </a:cubicBezTo>
                <a:cubicBezTo>
                  <a:pt x="392112" y="447675"/>
                  <a:pt x="389809" y="453152"/>
                  <a:pt x="385762" y="457200"/>
                </a:cubicBezTo>
                <a:cubicBezTo>
                  <a:pt x="381715" y="461247"/>
                  <a:pt x="375872" y="463061"/>
                  <a:pt x="371475" y="466725"/>
                </a:cubicBezTo>
                <a:cubicBezTo>
                  <a:pt x="366301" y="471037"/>
                  <a:pt x="362361" y="476700"/>
                  <a:pt x="357187" y="481012"/>
                </a:cubicBezTo>
                <a:cubicBezTo>
                  <a:pt x="352790" y="484676"/>
                  <a:pt x="347297" y="486873"/>
                  <a:pt x="342900" y="490537"/>
                </a:cubicBezTo>
                <a:cubicBezTo>
                  <a:pt x="319118" y="510356"/>
                  <a:pt x="339432" y="501218"/>
                  <a:pt x="314325" y="509587"/>
                </a:cubicBezTo>
                <a:cubicBezTo>
                  <a:pt x="309562" y="512762"/>
                  <a:pt x="305157" y="516552"/>
                  <a:pt x="300037" y="519112"/>
                </a:cubicBezTo>
                <a:cubicBezTo>
                  <a:pt x="288310" y="524976"/>
                  <a:pt x="268156" y="526807"/>
                  <a:pt x="257175" y="528637"/>
                </a:cubicBezTo>
                <a:cubicBezTo>
                  <a:pt x="247650" y="527050"/>
                  <a:pt x="238256" y="523875"/>
                  <a:pt x="228600" y="523875"/>
                </a:cubicBezTo>
                <a:cubicBezTo>
                  <a:pt x="221280" y="523875"/>
                  <a:pt x="195561" y="528488"/>
                  <a:pt x="185737" y="533400"/>
                </a:cubicBezTo>
                <a:cubicBezTo>
                  <a:pt x="148815" y="551861"/>
                  <a:pt x="193069" y="535720"/>
                  <a:pt x="157162" y="547687"/>
                </a:cubicBezTo>
                <a:cubicBezTo>
                  <a:pt x="152400" y="550862"/>
                  <a:pt x="147994" y="554652"/>
                  <a:pt x="142875" y="557212"/>
                </a:cubicBezTo>
                <a:cubicBezTo>
                  <a:pt x="138385" y="559457"/>
                  <a:pt x="132764" y="559190"/>
                  <a:pt x="128587" y="561975"/>
                </a:cubicBezTo>
                <a:cubicBezTo>
                  <a:pt x="122983" y="565711"/>
                  <a:pt x="119474" y="571950"/>
                  <a:pt x="114300" y="576262"/>
                </a:cubicBezTo>
                <a:cubicBezTo>
                  <a:pt x="109903" y="579926"/>
                  <a:pt x="104775" y="582612"/>
                  <a:pt x="100012" y="585787"/>
                </a:cubicBezTo>
                <a:cubicBezTo>
                  <a:pt x="98425" y="592137"/>
                  <a:pt x="94599" y="598324"/>
                  <a:pt x="95250" y="604837"/>
                </a:cubicBezTo>
                <a:cubicBezTo>
                  <a:pt x="95946" y="611796"/>
                  <a:pt x="105271" y="640477"/>
                  <a:pt x="114300" y="647700"/>
                </a:cubicBezTo>
                <a:cubicBezTo>
                  <a:pt x="118220" y="650836"/>
                  <a:pt x="123825" y="650875"/>
                  <a:pt x="128587" y="652462"/>
                </a:cubicBezTo>
                <a:cubicBezTo>
                  <a:pt x="131762" y="657225"/>
                  <a:pt x="137171" y="661104"/>
                  <a:pt x="138112" y="666750"/>
                </a:cubicBezTo>
                <a:cubicBezTo>
                  <a:pt x="138937" y="671702"/>
                  <a:pt x="136432" y="677075"/>
                  <a:pt x="133350" y="681037"/>
                </a:cubicBezTo>
                <a:cubicBezTo>
                  <a:pt x="125080" y="691670"/>
                  <a:pt x="112247" y="698404"/>
                  <a:pt x="104775" y="709612"/>
                </a:cubicBezTo>
                <a:cubicBezTo>
                  <a:pt x="91514" y="729504"/>
                  <a:pt x="99298" y="719853"/>
                  <a:pt x="80962" y="738187"/>
                </a:cubicBezTo>
                <a:cubicBezTo>
                  <a:pt x="79375" y="742950"/>
                  <a:pt x="78445" y="747985"/>
                  <a:pt x="76200" y="752475"/>
                </a:cubicBezTo>
                <a:cubicBezTo>
                  <a:pt x="73496" y="757883"/>
                  <a:pt x="54544" y="783655"/>
                  <a:pt x="52387" y="785812"/>
                </a:cubicBezTo>
                <a:cubicBezTo>
                  <a:pt x="48340" y="789859"/>
                  <a:pt x="42862" y="792162"/>
                  <a:pt x="38100" y="795337"/>
                </a:cubicBezTo>
                <a:lnTo>
                  <a:pt x="19050" y="823912"/>
                </a:lnTo>
                <a:cubicBezTo>
                  <a:pt x="15875" y="828675"/>
                  <a:pt x="8809" y="829390"/>
                  <a:pt x="4762" y="833437"/>
                </a:cubicBezTo>
                <a:cubicBezTo>
                  <a:pt x="2252" y="835947"/>
                  <a:pt x="1587" y="839787"/>
                  <a:pt x="0" y="842962"/>
                </a:cubicBezTo>
                <a:lnTo>
                  <a:pt x="652462" y="633412"/>
                </a:lnTo>
                <a:cubicBezTo>
                  <a:pt x="665162" y="639762"/>
                  <a:pt x="678930" y="644319"/>
                  <a:pt x="690562" y="652462"/>
                </a:cubicBezTo>
                <a:cubicBezTo>
                  <a:pt x="695251" y="655745"/>
                  <a:pt x="696040" y="662703"/>
                  <a:pt x="700087" y="666750"/>
                </a:cubicBezTo>
                <a:cubicBezTo>
                  <a:pt x="704134" y="670797"/>
                  <a:pt x="709612" y="673100"/>
                  <a:pt x="714375" y="676275"/>
                </a:cubicBezTo>
                <a:cubicBezTo>
                  <a:pt x="715962" y="681037"/>
                  <a:pt x="716001" y="686642"/>
                  <a:pt x="719137" y="690562"/>
                </a:cubicBezTo>
                <a:cubicBezTo>
                  <a:pt x="725851" y="698954"/>
                  <a:pt x="738301" y="701713"/>
                  <a:pt x="747712" y="704850"/>
                </a:cubicBezTo>
                <a:cubicBezTo>
                  <a:pt x="750887" y="709612"/>
                  <a:pt x="752475" y="715962"/>
                  <a:pt x="757237" y="719137"/>
                </a:cubicBezTo>
                <a:cubicBezTo>
                  <a:pt x="762683" y="722768"/>
                  <a:pt x="769792" y="723088"/>
                  <a:pt x="776287" y="723900"/>
                </a:cubicBezTo>
                <a:cubicBezTo>
                  <a:pt x="795255" y="726271"/>
                  <a:pt x="814387" y="727075"/>
                  <a:pt x="833437" y="728662"/>
                </a:cubicBezTo>
                <a:cubicBezTo>
                  <a:pt x="857250" y="727075"/>
                  <a:pt x="881128" y="726275"/>
                  <a:pt x="904875" y="723900"/>
                </a:cubicBezTo>
                <a:cubicBezTo>
                  <a:pt x="912929" y="723095"/>
                  <a:pt x="921659" y="723153"/>
                  <a:pt x="928687" y="719137"/>
                </a:cubicBezTo>
                <a:cubicBezTo>
                  <a:pt x="933657" y="716297"/>
                  <a:pt x="935037" y="709612"/>
                  <a:pt x="938212" y="704850"/>
                </a:cubicBezTo>
                <a:cubicBezTo>
                  <a:pt x="926245" y="668943"/>
                  <a:pt x="942386" y="713197"/>
                  <a:pt x="923925" y="676275"/>
                </a:cubicBezTo>
                <a:cubicBezTo>
                  <a:pt x="904207" y="636841"/>
                  <a:pt x="936933" y="688643"/>
                  <a:pt x="909637" y="647700"/>
                </a:cubicBezTo>
                <a:lnTo>
                  <a:pt x="900112" y="619125"/>
                </a:lnTo>
                <a:cubicBezTo>
                  <a:pt x="894567" y="602490"/>
                  <a:pt x="897399" y="584152"/>
                  <a:pt x="895350" y="566737"/>
                </a:cubicBezTo>
                <a:cubicBezTo>
                  <a:pt x="895045" y="564144"/>
                  <a:pt x="887628" y="519159"/>
                  <a:pt x="885825" y="514350"/>
                </a:cubicBezTo>
                <a:cubicBezTo>
                  <a:pt x="883815" y="508990"/>
                  <a:pt x="879140" y="505032"/>
                  <a:pt x="876300" y="500062"/>
                </a:cubicBezTo>
                <a:cubicBezTo>
                  <a:pt x="872778" y="493898"/>
                  <a:pt x="869950" y="487362"/>
                  <a:pt x="866775" y="481012"/>
                </a:cubicBezTo>
                <a:cubicBezTo>
                  <a:pt x="865187" y="471487"/>
                  <a:pt x="862849" y="462057"/>
                  <a:pt x="862012" y="452437"/>
                </a:cubicBezTo>
                <a:cubicBezTo>
                  <a:pt x="859670" y="425505"/>
                  <a:pt x="860746" y="398282"/>
                  <a:pt x="857250" y="371475"/>
                </a:cubicBezTo>
                <a:cubicBezTo>
                  <a:pt x="857249" y="371470"/>
                  <a:pt x="845344" y="335758"/>
                  <a:pt x="842962" y="328612"/>
                </a:cubicBezTo>
                <a:lnTo>
                  <a:pt x="819150" y="257175"/>
                </a:lnTo>
                <a:cubicBezTo>
                  <a:pt x="817080" y="250965"/>
                  <a:pt x="816268" y="244394"/>
                  <a:pt x="814387" y="238125"/>
                </a:cubicBezTo>
                <a:cubicBezTo>
                  <a:pt x="810059" y="223700"/>
                  <a:pt x="804862" y="209550"/>
                  <a:pt x="800100" y="195262"/>
                </a:cubicBezTo>
                <a:cubicBezTo>
                  <a:pt x="800099" y="195260"/>
                  <a:pt x="776288" y="159545"/>
                  <a:pt x="771525" y="152400"/>
                </a:cubicBezTo>
                <a:cubicBezTo>
                  <a:pt x="768740" y="148223"/>
                  <a:pt x="769200" y="142501"/>
                  <a:pt x="766762" y="138112"/>
                </a:cubicBezTo>
                <a:cubicBezTo>
                  <a:pt x="761203" y="128105"/>
                  <a:pt x="747712" y="109537"/>
                  <a:pt x="747712" y="109537"/>
                </a:cubicBezTo>
                <a:lnTo>
                  <a:pt x="728662" y="52387"/>
                </a:lnTo>
                <a:cubicBezTo>
                  <a:pt x="728661" y="52383"/>
                  <a:pt x="719139" y="23815"/>
                  <a:pt x="719137" y="23812"/>
                </a:cubicBezTo>
                <a:cubicBezTo>
                  <a:pt x="708731" y="8204"/>
                  <a:pt x="703262" y="3969"/>
                  <a:pt x="700087" y="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7" name="Freeform 56"/>
          <xdr:cNvSpPr/>
        </xdr:nvSpPr>
        <xdr:spPr>
          <a:xfrm>
            <a:off x="11077168" y="11777663"/>
            <a:ext cx="205195" cy="172787"/>
          </a:xfrm>
          <a:custGeom>
            <a:avLst/>
            <a:gdLst>
              <a:gd name="connsiteX0" fmla="*/ 205195 w 205195"/>
              <a:gd name="connsiteY0" fmla="*/ 0 h 172787"/>
              <a:gd name="connsiteX1" fmla="*/ 205195 w 205195"/>
              <a:gd name="connsiteY1" fmla="*/ 0 h 172787"/>
              <a:gd name="connsiteX2" fmla="*/ 176620 w 205195"/>
              <a:gd name="connsiteY2" fmla="*/ 33337 h 172787"/>
              <a:gd name="connsiteX3" fmla="*/ 162332 w 205195"/>
              <a:gd name="connsiteY3" fmla="*/ 38100 h 172787"/>
              <a:gd name="connsiteX4" fmla="*/ 148045 w 205195"/>
              <a:gd name="connsiteY4" fmla="*/ 47625 h 172787"/>
              <a:gd name="connsiteX5" fmla="*/ 119470 w 205195"/>
              <a:gd name="connsiteY5" fmla="*/ 57150 h 172787"/>
              <a:gd name="connsiteX6" fmla="*/ 90895 w 205195"/>
              <a:gd name="connsiteY6" fmla="*/ 66675 h 172787"/>
              <a:gd name="connsiteX7" fmla="*/ 62320 w 205195"/>
              <a:gd name="connsiteY7" fmla="*/ 76200 h 172787"/>
              <a:gd name="connsiteX8" fmla="*/ 48032 w 205195"/>
              <a:gd name="connsiteY8" fmla="*/ 85725 h 172787"/>
              <a:gd name="connsiteX9" fmla="*/ 28982 w 205195"/>
              <a:gd name="connsiteY9" fmla="*/ 114300 h 172787"/>
              <a:gd name="connsiteX10" fmla="*/ 19457 w 205195"/>
              <a:gd name="connsiteY10" fmla="*/ 128587 h 172787"/>
              <a:gd name="connsiteX11" fmla="*/ 9932 w 205195"/>
              <a:gd name="connsiteY11" fmla="*/ 157162 h 172787"/>
              <a:gd name="connsiteX12" fmla="*/ 407 w 205195"/>
              <a:gd name="connsiteY12" fmla="*/ 171450 h 172787"/>
              <a:gd name="connsiteX13" fmla="*/ 14695 w 205195"/>
              <a:gd name="connsiteY13" fmla="*/ 166687 h 172787"/>
              <a:gd name="connsiteX14" fmla="*/ 43270 w 205195"/>
              <a:gd name="connsiteY14" fmla="*/ 161925 h 172787"/>
              <a:gd name="connsiteX15" fmla="*/ 57557 w 205195"/>
              <a:gd name="connsiteY15" fmla="*/ 157162 h 172787"/>
              <a:gd name="connsiteX16" fmla="*/ 71845 w 205195"/>
              <a:gd name="connsiteY16" fmla="*/ 128587 h 172787"/>
              <a:gd name="connsiteX17" fmla="*/ 114707 w 205195"/>
              <a:gd name="connsiteY17" fmla="*/ 90487 h 172787"/>
              <a:gd name="connsiteX18" fmla="*/ 128995 w 205195"/>
              <a:gd name="connsiteY18" fmla="*/ 85725 h 172787"/>
              <a:gd name="connsiteX19" fmla="*/ 138520 w 205195"/>
              <a:gd name="connsiteY19" fmla="*/ 71437 h 172787"/>
              <a:gd name="connsiteX20" fmla="*/ 152807 w 205195"/>
              <a:gd name="connsiteY20" fmla="*/ 57150 h 172787"/>
              <a:gd name="connsiteX21" fmla="*/ 167095 w 205195"/>
              <a:gd name="connsiteY21" fmla="*/ 28575 h 172787"/>
              <a:gd name="connsiteX22" fmla="*/ 195670 w 205195"/>
              <a:gd name="connsiteY22" fmla="*/ 14287 h 172787"/>
              <a:gd name="connsiteX23" fmla="*/ 205195 w 205195"/>
              <a:gd name="connsiteY23" fmla="*/ 0 h 1727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205195" h="172787">
                <a:moveTo>
                  <a:pt x="205195" y="0"/>
                </a:moveTo>
                <a:lnTo>
                  <a:pt x="205195" y="0"/>
                </a:lnTo>
                <a:cubicBezTo>
                  <a:pt x="195670" y="11112"/>
                  <a:pt x="187559" y="23614"/>
                  <a:pt x="176620" y="33337"/>
                </a:cubicBezTo>
                <a:cubicBezTo>
                  <a:pt x="172868" y="36672"/>
                  <a:pt x="166822" y="35855"/>
                  <a:pt x="162332" y="38100"/>
                </a:cubicBezTo>
                <a:cubicBezTo>
                  <a:pt x="157213" y="40660"/>
                  <a:pt x="153275" y="45300"/>
                  <a:pt x="148045" y="47625"/>
                </a:cubicBezTo>
                <a:cubicBezTo>
                  <a:pt x="138870" y="51703"/>
                  <a:pt x="128995" y="53975"/>
                  <a:pt x="119470" y="57150"/>
                </a:cubicBezTo>
                <a:lnTo>
                  <a:pt x="90895" y="66675"/>
                </a:lnTo>
                <a:cubicBezTo>
                  <a:pt x="90890" y="66677"/>
                  <a:pt x="62325" y="76196"/>
                  <a:pt x="62320" y="76200"/>
                </a:cubicBezTo>
                <a:lnTo>
                  <a:pt x="48032" y="85725"/>
                </a:lnTo>
                <a:lnTo>
                  <a:pt x="28982" y="114300"/>
                </a:lnTo>
                <a:lnTo>
                  <a:pt x="19457" y="128587"/>
                </a:lnTo>
                <a:lnTo>
                  <a:pt x="9932" y="157162"/>
                </a:lnTo>
                <a:cubicBezTo>
                  <a:pt x="8122" y="162592"/>
                  <a:pt x="-2153" y="166330"/>
                  <a:pt x="407" y="171450"/>
                </a:cubicBezTo>
                <a:cubicBezTo>
                  <a:pt x="2652" y="175940"/>
                  <a:pt x="9794" y="167776"/>
                  <a:pt x="14695" y="166687"/>
                </a:cubicBezTo>
                <a:cubicBezTo>
                  <a:pt x="24121" y="164592"/>
                  <a:pt x="33745" y="163512"/>
                  <a:pt x="43270" y="161925"/>
                </a:cubicBezTo>
                <a:cubicBezTo>
                  <a:pt x="48032" y="160337"/>
                  <a:pt x="53637" y="160298"/>
                  <a:pt x="57557" y="157162"/>
                </a:cubicBezTo>
                <a:cubicBezTo>
                  <a:pt x="78575" y="140348"/>
                  <a:pt x="57634" y="146858"/>
                  <a:pt x="71845" y="128587"/>
                </a:cubicBezTo>
                <a:cubicBezTo>
                  <a:pt x="79875" y="118263"/>
                  <a:pt x="99662" y="98009"/>
                  <a:pt x="114707" y="90487"/>
                </a:cubicBezTo>
                <a:cubicBezTo>
                  <a:pt x="119197" y="88242"/>
                  <a:pt x="124232" y="87312"/>
                  <a:pt x="128995" y="85725"/>
                </a:cubicBezTo>
                <a:cubicBezTo>
                  <a:pt x="132170" y="80962"/>
                  <a:pt x="134856" y="75834"/>
                  <a:pt x="138520" y="71437"/>
                </a:cubicBezTo>
                <a:cubicBezTo>
                  <a:pt x="142832" y="66263"/>
                  <a:pt x="149071" y="62754"/>
                  <a:pt x="152807" y="57150"/>
                </a:cubicBezTo>
                <a:cubicBezTo>
                  <a:pt x="168301" y="33910"/>
                  <a:pt x="144615" y="51055"/>
                  <a:pt x="167095" y="28575"/>
                </a:cubicBezTo>
                <a:cubicBezTo>
                  <a:pt x="185160" y="10510"/>
                  <a:pt x="176303" y="25908"/>
                  <a:pt x="195670" y="14287"/>
                </a:cubicBezTo>
                <a:cubicBezTo>
                  <a:pt x="199520" y="11977"/>
                  <a:pt x="203607" y="2381"/>
                  <a:pt x="205195" y="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13</xdr:col>
      <xdr:colOff>35248</xdr:colOff>
      <xdr:row>113</xdr:row>
      <xdr:rowOff>146517</xdr:rowOff>
    </xdr:from>
    <xdr:to>
      <xdr:col>13</xdr:col>
      <xdr:colOff>278416</xdr:colOff>
      <xdr:row>116</xdr:row>
      <xdr:rowOff>103140</xdr:rowOff>
    </xdr:to>
    <xdr:sp macro="" textlink="">
      <xdr:nvSpPr>
        <xdr:cNvPr id="58" name="Vermont"/>
        <xdr:cNvSpPr/>
      </xdr:nvSpPr>
      <xdr:spPr>
        <a:xfrm>
          <a:off x="7464748" y="13989517"/>
          <a:ext cx="243168" cy="451923"/>
        </a:xfrm>
        <a:custGeom>
          <a:avLst/>
          <a:gdLst>
            <a:gd name="connsiteX0" fmla="*/ 0 w 247650"/>
            <a:gd name="connsiteY0" fmla="*/ 71437 h 467050"/>
            <a:gd name="connsiteX1" fmla="*/ 0 w 247650"/>
            <a:gd name="connsiteY1" fmla="*/ 71437 h 467050"/>
            <a:gd name="connsiteX2" fmla="*/ 14287 w 247650"/>
            <a:gd name="connsiteY2" fmla="*/ 109537 h 467050"/>
            <a:gd name="connsiteX3" fmla="*/ 23812 w 247650"/>
            <a:gd name="connsiteY3" fmla="*/ 128587 h 467050"/>
            <a:gd name="connsiteX4" fmla="*/ 33337 w 247650"/>
            <a:gd name="connsiteY4" fmla="*/ 157162 h 467050"/>
            <a:gd name="connsiteX5" fmla="*/ 42862 w 247650"/>
            <a:gd name="connsiteY5" fmla="*/ 171450 h 467050"/>
            <a:gd name="connsiteX6" fmla="*/ 52387 w 247650"/>
            <a:gd name="connsiteY6" fmla="*/ 204787 h 467050"/>
            <a:gd name="connsiteX7" fmla="*/ 61912 w 247650"/>
            <a:gd name="connsiteY7" fmla="*/ 233362 h 467050"/>
            <a:gd name="connsiteX8" fmla="*/ 71437 w 247650"/>
            <a:gd name="connsiteY8" fmla="*/ 247650 h 467050"/>
            <a:gd name="connsiteX9" fmla="*/ 76200 w 247650"/>
            <a:gd name="connsiteY9" fmla="*/ 261937 h 467050"/>
            <a:gd name="connsiteX10" fmla="*/ 95250 w 247650"/>
            <a:gd name="connsiteY10" fmla="*/ 290512 h 467050"/>
            <a:gd name="connsiteX11" fmla="*/ 104775 w 247650"/>
            <a:gd name="connsiteY11" fmla="*/ 304800 h 467050"/>
            <a:gd name="connsiteX12" fmla="*/ 114300 w 247650"/>
            <a:gd name="connsiteY12" fmla="*/ 319087 h 467050"/>
            <a:gd name="connsiteX13" fmla="*/ 133350 w 247650"/>
            <a:gd name="connsiteY13" fmla="*/ 361950 h 467050"/>
            <a:gd name="connsiteX14" fmla="*/ 142875 w 247650"/>
            <a:gd name="connsiteY14" fmla="*/ 390525 h 467050"/>
            <a:gd name="connsiteX15" fmla="*/ 147637 w 247650"/>
            <a:gd name="connsiteY15" fmla="*/ 419100 h 467050"/>
            <a:gd name="connsiteX16" fmla="*/ 152400 w 247650"/>
            <a:gd name="connsiteY16" fmla="*/ 433387 h 467050"/>
            <a:gd name="connsiteX17" fmla="*/ 157162 w 247650"/>
            <a:gd name="connsiteY17" fmla="*/ 466725 h 467050"/>
            <a:gd name="connsiteX18" fmla="*/ 204787 w 247650"/>
            <a:gd name="connsiteY18" fmla="*/ 457200 h 467050"/>
            <a:gd name="connsiteX19" fmla="*/ 219075 w 247650"/>
            <a:gd name="connsiteY19" fmla="*/ 447675 h 467050"/>
            <a:gd name="connsiteX20" fmla="*/ 247650 w 247650"/>
            <a:gd name="connsiteY20" fmla="*/ 433387 h 467050"/>
            <a:gd name="connsiteX21" fmla="*/ 242887 w 247650"/>
            <a:gd name="connsiteY21" fmla="*/ 400050 h 467050"/>
            <a:gd name="connsiteX22" fmla="*/ 238125 w 247650"/>
            <a:gd name="connsiteY22" fmla="*/ 361950 h 467050"/>
            <a:gd name="connsiteX23" fmla="*/ 233362 w 247650"/>
            <a:gd name="connsiteY23" fmla="*/ 342900 h 467050"/>
            <a:gd name="connsiteX24" fmla="*/ 223837 w 247650"/>
            <a:gd name="connsiteY24" fmla="*/ 314325 h 467050"/>
            <a:gd name="connsiteX25" fmla="*/ 233362 w 247650"/>
            <a:gd name="connsiteY25" fmla="*/ 142875 h 467050"/>
            <a:gd name="connsiteX26" fmla="*/ 238125 w 247650"/>
            <a:gd name="connsiteY26" fmla="*/ 128587 h 467050"/>
            <a:gd name="connsiteX27" fmla="*/ 238125 w 247650"/>
            <a:gd name="connsiteY27" fmla="*/ 61912 h 467050"/>
            <a:gd name="connsiteX28" fmla="*/ 228600 w 247650"/>
            <a:gd name="connsiteY28" fmla="*/ 47625 h 467050"/>
            <a:gd name="connsiteX29" fmla="*/ 219075 w 247650"/>
            <a:gd name="connsiteY29" fmla="*/ 28575 h 467050"/>
            <a:gd name="connsiteX30" fmla="*/ 209550 w 247650"/>
            <a:gd name="connsiteY30" fmla="*/ 0 h 467050"/>
            <a:gd name="connsiteX31" fmla="*/ 190500 w 247650"/>
            <a:gd name="connsiteY31" fmla="*/ 4762 h 467050"/>
            <a:gd name="connsiteX32" fmla="*/ 147637 w 247650"/>
            <a:gd name="connsiteY32" fmla="*/ 19050 h 467050"/>
            <a:gd name="connsiteX33" fmla="*/ 119062 w 247650"/>
            <a:gd name="connsiteY33" fmla="*/ 28575 h 467050"/>
            <a:gd name="connsiteX34" fmla="*/ 76200 w 247650"/>
            <a:gd name="connsiteY34" fmla="*/ 47625 h 467050"/>
            <a:gd name="connsiteX35" fmla="*/ 28575 w 247650"/>
            <a:gd name="connsiteY35" fmla="*/ 61912 h 467050"/>
            <a:gd name="connsiteX36" fmla="*/ 0 w 247650"/>
            <a:gd name="connsiteY36" fmla="*/ 71437 h 4670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47650" h="467050">
              <a:moveTo>
                <a:pt x="0" y="71437"/>
              </a:moveTo>
              <a:lnTo>
                <a:pt x="0" y="71437"/>
              </a:lnTo>
              <a:cubicBezTo>
                <a:pt x="4762" y="84137"/>
                <a:pt x="9070" y="97017"/>
                <a:pt x="14287" y="109537"/>
              </a:cubicBezTo>
              <a:cubicBezTo>
                <a:pt x="17018" y="116090"/>
                <a:pt x="21175" y="121995"/>
                <a:pt x="23812" y="128587"/>
              </a:cubicBezTo>
              <a:cubicBezTo>
                <a:pt x="27541" y="137909"/>
                <a:pt x="27768" y="148808"/>
                <a:pt x="33337" y="157162"/>
              </a:cubicBezTo>
              <a:cubicBezTo>
                <a:pt x="36512" y="161925"/>
                <a:pt x="40302" y="166330"/>
                <a:pt x="42862" y="171450"/>
              </a:cubicBezTo>
              <a:cubicBezTo>
                <a:pt x="46866" y="179459"/>
                <a:pt x="50096" y="197149"/>
                <a:pt x="52387" y="204787"/>
              </a:cubicBezTo>
              <a:cubicBezTo>
                <a:pt x="55272" y="214404"/>
                <a:pt x="56343" y="225008"/>
                <a:pt x="61912" y="233362"/>
              </a:cubicBezTo>
              <a:cubicBezTo>
                <a:pt x="65087" y="238125"/>
                <a:pt x="68877" y="242530"/>
                <a:pt x="71437" y="247650"/>
              </a:cubicBezTo>
              <a:cubicBezTo>
                <a:pt x="73682" y="252140"/>
                <a:pt x="73762" y="257549"/>
                <a:pt x="76200" y="261937"/>
              </a:cubicBezTo>
              <a:cubicBezTo>
                <a:pt x="81760" y="271944"/>
                <a:pt x="88900" y="280987"/>
                <a:pt x="95250" y="290512"/>
              </a:cubicBezTo>
              <a:lnTo>
                <a:pt x="104775" y="304800"/>
              </a:lnTo>
              <a:lnTo>
                <a:pt x="114300" y="319087"/>
              </a:lnTo>
              <a:cubicBezTo>
                <a:pt x="125635" y="353092"/>
                <a:pt x="118256" y="339308"/>
                <a:pt x="133350" y="361950"/>
              </a:cubicBezTo>
              <a:lnTo>
                <a:pt x="142875" y="390525"/>
              </a:lnTo>
              <a:cubicBezTo>
                <a:pt x="145929" y="399686"/>
                <a:pt x="145542" y="409674"/>
                <a:pt x="147637" y="419100"/>
              </a:cubicBezTo>
              <a:cubicBezTo>
                <a:pt x="148726" y="424000"/>
                <a:pt x="150812" y="428625"/>
                <a:pt x="152400" y="433387"/>
              </a:cubicBezTo>
              <a:cubicBezTo>
                <a:pt x="153987" y="444500"/>
                <a:pt x="148639" y="459420"/>
                <a:pt x="157162" y="466725"/>
              </a:cubicBezTo>
              <a:cubicBezTo>
                <a:pt x="159797" y="468984"/>
                <a:pt x="198328" y="458815"/>
                <a:pt x="204787" y="457200"/>
              </a:cubicBezTo>
              <a:cubicBezTo>
                <a:pt x="209550" y="454025"/>
                <a:pt x="213955" y="450235"/>
                <a:pt x="219075" y="447675"/>
              </a:cubicBezTo>
              <a:cubicBezTo>
                <a:pt x="258511" y="427956"/>
                <a:pt x="206701" y="460685"/>
                <a:pt x="247650" y="433387"/>
              </a:cubicBezTo>
              <a:cubicBezTo>
                <a:pt x="246062" y="422275"/>
                <a:pt x="244371" y="411177"/>
                <a:pt x="242887" y="400050"/>
              </a:cubicBezTo>
              <a:cubicBezTo>
                <a:pt x="241195" y="387363"/>
                <a:pt x="240229" y="374575"/>
                <a:pt x="238125" y="361950"/>
              </a:cubicBezTo>
              <a:cubicBezTo>
                <a:pt x="237049" y="355494"/>
                <a:pt x="235243" y="349169"/>
                <a:pt x="233362" y="342900"/>
              </a:cubicBezTo>
              <a:cubicBezTo>
                <a:pt x="230477" y="333283"/>
                <a:pt x="223837" y="314325"/>
                <a:pt x="223837" y="314325"/>
              </a:cubicBezTo>
              <a:cubicBezTo>
                <a:pt x="225264" y="271525"/>
                <a:pt x="221508" y="196218"/>
                <a:pt x="233362" y="142875"/>
              </a:cubicBezTo>
              <a:cubicBezTo>
                <a:pt x="234451" y="137974"/>
                <a:pt x="236537" y="133350"/>
                <a:pt x="238125" y="128587"/>
              </a:cubicBezTo>
              <a:cubicBezTo>
                <a:pt x="241602" y="100764"/>
                <a:pt x="246864" y="88128"/>
                <a:pt x="238125" y="61912"/>
              </a:cubicBezTo>
              <a:cubicBezTo>
                <a:pt x="236315" y="56482"/>
                <a:pt x="231440" y="52595"/>
                <a:pt x="228600" y="47625"/>
              </a:cubicBezTo>
              <a:cubicBezTo>
                <a:pt x="225078" y="41461"/>
                <a:pt x="221712" y="35167"/>
                <a:pt x="219075" y="28575"/>
              </a:cubicBezTo>
              <a:cubicBezTo>
                <a:pt x="215346" y="19253"/>
                <a:pt x="209550" y="0"/>
                <a:pt x="209550" y="0"/>
              </a:cubicBezTo>
              <a:cubicBezTo>
                <a:pt x="203200" y="1587"/>
                <a:pt x="196769" y="2881"/>
                <a:pt x="190500" y="4762"/>
              </a:cubicBezTo>
              <a:cubicBezTo>
                <a:pt x="190467" y="4772"/>
                <a:pt x="154797" y="16663"/>
                <a:pt x="147637" y="19050"/>
              </a:cubicBezTo>
              <a:cubicBezTo>
                <a:pt x="147633" y="19051"/>
                <a:pt x="119065" y="28573"/>
                <a:pt x="119062" y="28575"/>
              </a:cubicBezTo>
              <a:cubicBezTo>
                <a:pt x="100299" y="41084"/>
                <a:pt x="103403" y="40825"/>
                <a:pt x="76200" y="47625"/>
              </a:cubicBezTo>
              <a:cubicBezTo>
                <a:pt x="47412" y="54821"/>
                <a:pt x="63356" y="50318"/>
                <a:pt x="28575" y="61912"/>
              </a:cubicBezTo>
              <a:lnTo>
                <a:pt x="0" y="71437"/>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211741</xdr:colOff>
      <xdr:row>117</xdr:row>
      <xdr:rowOff>13915</xdr:rowOff>
    </xdr:from>
    <xdr:to>
      <xdr:col>13</xdr:col>
      <xdr:colOff>430816</xdr:colOff>
      <xdr:row>118</xdr:row>
      <xdr:rowOff>67329</xdr:rowOff>
    </xdr:to>
    <xdr:sp macro="" textlink="">
      <xdr:nvSpPr>
        <xdr:cNvPr id="59" name="Connecticut"/>
        <xdr:cNvSpPr/>
      </xdr:nvSpPr>
      <xdr:spPr>
        <a:xfrm>
          <a:off x="7641241" y="14517315"/>
          <a:ext cx="219075" cy="218514"/>
        </a:xfrm>
        <a:custGeom>
          <a:avLst/>
          <a:gdLst>
            <a:gd name="connsiteX0" fmla="*/ 0 w 219075"/>
            <a:gd name="connsiteY0" fmla="*/ 52387 h 228600"/>
            <a:gd name="connsiteX1" fmla="*/ 0 w 219075"/>
            <a:gd name="connsiteY1" fmla="*/ 52387 h 228600"/>
            <a:gd name="connsiteX2" fmla="*/ 4762 w 219075"/>
            <a:gd name="connsiteY2" fmla="*/ 104775 h 228600"/>
            <a:gd name="connsiteX3" fmla="*/ 9525 w 219075"/>
            <a:gd name="connsiteY3" fmla="*/ 123825 h 228600"/>
            <a:gd name="connsiteX4" fmla="*/ 23812 w 219075"/>
            <a:gd name="connsiteY4" fmla="*/ 180975 h 228600"/>
            <a:gd name="connsiteX5" fmla="*/ 28575 w 219075"/>
            <a:gd name="connsiteY5" fmla="*/ 195262 h 228600"/>
            <a:gd name="connsiteX6" fmla="*/ 33337 w 219075"/>
            <a:gd name="connsiteY6" fmla="*/ 209550 h 228600"/>
            <a:gd name="connsiteX7" fmla="*/ 61912 w 219075"/>
            <a:gd name="connsiteY7" fmla="*/ 228600 h 228600"/>
            <a:gd name="connsiteX8" fmla="*/ 114300 w 219075"/>
            <a:gd name="connsiteY8" fmla="*/ 185737 h 228600"/>
            <a:gd name="connsiteX9" fmla="*/ 123825 w 219075"/>
            <a:gd name="connsiteY9" fmla="*/ 171450 h 228600"/>
            <a:gd name="connsiteX10" fmla="*/ 138112 w 219075"/>
            <a:gd name="connsiteY10" fmla="*/ 161925 h 228600"/>
            <a:gd name="connsiteX11" fmla="*/ 152400 w 219075"/>
            <a:gd name="connsiteY11" fmla="*/ 147637 h 228600"/>
            <a:gd name="connsiteX12" fmla="*/ 180975 w 219075"/>
            <a:gd name="connsiteY12" fmla="*/ 128587 h 228600"/>
            <a:gd name="connsiteX13" fmla="*/ 209550 w 219075"/>
            <a:gd name="connsiteY13" fmla="*/ 104775 h 228600"/>
            <a:gd name="connsiteX14" fmla="*/ 219075 w 219075"/>
            <a:gd name="connsiteY14" fmla="*/ 90487 h 228600"/>
            <a:gd name="connsiteX15" fmla="*/ 209550 w 219075"/>
            <a:gd name="connsiteY15" fmla="*/ 61912 h 228600"/>
            <a:gd name="connsiteX16" fmla="*/ 200025 w 219075"/>
            <a:gd name="connsiteY16" fmla="*/ 33337 h 228600"/>
            <a:gd name="connsiteX17" fmla="*/ 195262 w 219075"/>
            <a:gd name="connsiteY17" fmla="*/ 0 h 228600"/>
            <a:gd name="connsiteX18" fmla="*/ 0 w 219075"/>
            <a:gd name="connsiteY18" fmla="*/ 52387 h 228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19075" h="228600">
              <a:moveTo>
                <a:pt x="0" y="52387"/>
              </a:moveTo>
              <a:lnTo>
                <a:pt x="0" y="52387"/>
              </a:lnTo>
              <a:cubicBezTo>
                <a:pt x="1587" y="69850"/>
                <a:pt x="2445" y="87394"/>
                <a:pt x="4762" y="104775"/>
              </a:cubicBezTo>
              <a:cubicBezTo>
                <a:pt x="5627" y="111263"/>
                <a:pt x="8241" y="117407"/>
                <a:pt x="9525" y="123825"/>
              </a:cubicBezTo>
              <a:cubicBezTo>
                <a:pt x="19145" y="171923"/>
                <a:pt x="7899" y="133237"/>
                <a:pt x="23812" y="180975"/>
              </a:cubicBezTo>
              <a:lnTo>
                <a:pt x="28575" y="195262"/>
              </a:lnTo>
              <a:cubicBezTo>
                <a:pt x="30163" y="200025"/>
                <a:pt x="29160" y="206765"/>
                <a:pt x="33337" y="209550"/>
              </a:cubicBezTo>
              <a:lnTo>
                <a:pt x="61912" y="228600"/>
              </a:lnTo>
              <a:cubicBezTo>
                <a:pt x="86355" y="216379"/>
                <a:pt x="95120" y="214506"/>
                <a:pt x="114300" y="185737"/>
              </a:cubicBezTo>
              <a:cubicBezTo>
                <a:pt x="117475" y="180975"/>
                <a:pt x="119778" y="175497"/>
                <a:pt x="123825" y="171450"/>
              </a:cubicBezTo>
              <a:cubicBezTo>
                <a:pt x="127872" y="167403"/>
                <a:pt x="133715" y="165589"/>
                <a:pt x="138112" y="161925"/>
              </a:cubicBezTo>
              <a:cubicBezTo>
                <a:pt x="143286" y="157613"/>
                <a:pt x="147083" y="151772"/>
                <a:pt x="152400" y="147637"/>
              </a:cubicBezTo>
              <a:cubicBezTo>
                <a:pt x="161436" y="140609"/>
                <a:pt x="172880" y="136682"/>
                <a:pt x="180975" y="128587"/>
              </a:cubicBezTo>
              <a:cubicBezTo>
                <a:pt x="199309" y="110253"/>
                <a:pt x="189658" y="118036"/>
                <a:pt x="209550" y="104775"/>
              </a:cubicBezTo>
              <a:cubicBezTo>
                <a:pt x="212725" y="100012"/>
                <a:pt x="219075" y="96211"/>
                <a:pt x="219075" y="90487"/>
              </a:cubicBezTo>
              <a:cubicBezTo>
                <a:pt x="219075" y="80447"/>
                <a:pt x="212725" y="71437"/>
                <a:pt x="209550" y="61912"/>
              </a:cubicBezTo>
              <a:cubicBezTo>
                <a:pt x="209546" y="61901"/>
                <a:pt x="200027" y="33348"/>
                <a:pt x="200025" y="33337"/>
              </a:cubicBezTo>
              <a:cubicBezTo>
                <a:pt x="195001" y="3196"/>
                <a:pt x="195262" y="14418"/>
                <a:pt x="195262" y="0"/>
              </a:cubicBezTo>
              <a:lnTo>
                <a:pt x="0" y="52387"/>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411766</xdr:colOff>
      <xdr:row>116</xdr:row>
      <xdr:rowOff>159965</xdr:rowOff>
    </xdr:from>
    <xdr:to>
      <xdr:col>13</xdr:col>
      <xdr:colOff>516088</xdr:colOff>
      <xdr:row>117</xdr:row>
      <xdr:rowOff>94597</xdr:rowOff>
    </xdr:to>
    <xdr:sp macro="" textlink="">
      <xdr:nvSpPr>
        <xdr:cNvPr id="60" name="Rhode_Island"/>
        <xdr:cNvSpPr/>
      </xdr:nvSpPr>
      <xdr:spPr>
        <a:xfrm>
          <a:off x="7841266" y="14498265"/>
          <a:ext cx="104322" cy="99732"/>
        </a:xfrm>
        <a:custGeom>
          <a:avLst/>
          <a:gdLst>
            <a:gd name="connsiteX0" fmla="*/ 0 w 100012"/>
            <a:gd name="connsiteY0" fmla="*/ 9525 h 104775"/>
            <a:gd name="connsiteX1" fmla="*/ 0 w 100012"/>
            <a:gd name="connsiteY1" fmla="*/ 9525 h 104775"/>
            <a:gd name="connsiteX2" fmla="*/ 14287 w 100012"/>
            <a:gd name="connsiteY2" fmla="*/ 47625 h 104775"/>
            <a:gd name="connsiteX3" fmla="*/ 19050 w 100012"/>
            <a:gd name="connsiteY3" fmla="*/ 61912 h 104775"/>
            <a:gd name="connsiteX4" fmla="*/ 33337 w 100012"/>
            <a:gd name="connsiteY4" fmla="*/ 100012 h 104775"/>
            <a:gd name="connsiteX5" fmla="*/ 47625 w 100012"/>
            <a:gd name="connsiteY5" fmla="*/ 104775 h 104775"/>
            <a:gd name="connsiteX6" fmla="*/ 66675 w 100012"/>
            <a:gd name="connsiteY6" fmla="*/ 100012 h 104775"/>
            <a:gd name="connsiteX7" fmla="*/ 80962 w 100012"/>
            <a:gd name="connsiteY7" fmla="*/ 57150 h 104775"/>
            <a:gd name="connsiteX8" fmla="*/ 85725 w 100012"/>
            <a:gd name="connsiteY8" fmla="*/ 42862 h 104775"/>
            <a:gd name="connsiteX9" fmla="*/ 100012 w 100012"/>
            <a:gd name="connsiteY9" fmla="*/ 38100 h 104775"/>
            <a:gd name="connsiteX10" fmla="*/ 80962 w 100012"/>
            <a:gd name="connsiteY10" fmla="*/ 9525 h 104775"/>
            <a:gd name="connsiteX11" fmla="*/ 52387 w 100012"/>
            <a:gd name="connsiteY11" fmla="*/ 0 h 104775"/>
            <a:gd name="connsiteX12" fmla="*/ 0 w 100012"/>
            <a:gd name="connsiteY12" fmla="*/ 9525 h 104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00012" h="104775">
              <a:moveTo>
                <a:pt x="0" y="9525"/>
              </a:moveTo>
              <a:lnTo>
                <a:pt x="0" y="9525"/>
              </a:lnTo>
              <a:cubicBezTo>
                <a:pt x="4762" y="22225"/>
                <a:pt x="9652" y="34878"/>
                <a:pt x="14287" y="47625"/>
              </a:cubicBezTo>
              <a:cubicBezTo>
                <a:pt x="16003" y="52343"/>
                <a:pt x="17832" y="57042"/>
                <a:pt x="19050" y="61912"/>
              </a:cubicBezTo>
              <a:cubicBezTo>
                <a:pt x="22439" y="75467"/>
                <a:pt x="21086" y="90212"/>
                <a:pt x="33337" y="100012"/>
              </a:cubicBezTo>
              <a:cubicBezTo>
                <a:pt x="37257" y="103148"/>
                <a:pt x="42862" y="103187"/>
                <a:pt x="47625" y="104775"/>
              </a:cubicBezTo>
              <a:cubicBezTo>
                <a:pt x="53975" y="103187"/>
                <a:pt x="62415" y="104982"/>
                <a:pt x="66675" y="100012"/>
              </a:cubicBezTo>
              <a:cubicBezTo>
                <a:pt x="66677" y="100010"/>
                <a:pt x="78580" y="64295"/>
                <a:pt x="80962" y="57150"/>
              </a:cubicBezTo>
              <a:cubicBezTo>
                <a:pt x="82550" y="52387"/>
                <a:pt x="80962" y="44449"/>
                <a:pt x="85725" y="42862"/>
              </a:cubicBezTo>
              <a:lnTo>
                <a:pt x="100012" y="38100"/>
              </a:lnTo>
              <a:cubicBezTo>
                <a:pt x="93662" y="28575"/>
                <a:pt x="91822" y="13145"/>
                <a:pt x="80962" y="9525"/>
              </a:cubicBezTo>
              <a:lnTo>
                <a:pt x="52387" y="0"/>
              </a:lnTo>
              <a:cubicBezTo>
                <a:pt x="20310" y="5346"/>
                <a:pt x="8731" y="7937"/>
                <a:pt x="0" y="9525"/>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178403</xdr:colOff>
      <xdr:row>115</xdr:row>
      <xdr:rowOff>144369</xdr:rowOff>
    </xdr:from>
    <xdr:to>
      <xdr:col>14</xdr:col>
      <xdr:colOff>55698</xdr:colOff>
      <xdr:row>117</xdr:row>
      <xdr:rowOff>56497</xdr:rowOff>
    </xdr:to>
    <xdr:sp macro="" textlink="">
      <xdr:nvSpPr>
        <xdr:cNvPr id="61" name="Massachusetts"/>
        <xdr:cNvSpPr/>
      </xdr:nvSpPr>
      <xdr:spPr>
        <a:xfrm>
          <a:off x="7607903" y="14317569"/>
          <a:ext cx="486895" cy="242328"/>
        </a:xfrm>
        <a:custGeom>
          <a:avLst/>
          <a:gdLst>
            <a:gd name="connsiteX0" fmla="*/ 14288 w 485775"/>
            <a:gd name="connsiteY0" fmla="*/ 123825 h 252413"/>
            <a:gd name="connsiteX1" fmla="*/ 14288 w 485775"/>
            <a:gd name="connsiteY1" fmla="*/ 123825 h 252413"/>
            <a:gd name="connsiteX2" fmla="*/ 4763 w 485775"/>
            <a:gd name="connsiteY2" fmla="*/ 171450 h 252413"/>
            <a:gd name="connsiteX3" fmla="*/ 0 w 485775"/>
            <a:gd name="connsiteY3" fmla="*/ 185738 h 252413"/>
            <a:gd name="connsiteX4" fmla="*/ 9525 w 485775"/>
            <a:gd name="connsiteY4" fmla="*/ 228600 h 252413"/>
            <a:gd name="connsiteX5" fmla="*/ 28575 w 485775"/>
            <a:gd name="connsiteY5" fmla="*/ 252413 h 252413"/>
            <a:gd name="connsiteX6" fmla="*/ 285750 w 485775"/>
            <a:gd name="connsiteY6" fmla="*/ 180975 h 252413"/>
            <a:gd name="connsiteX7" fmla="*/ 323850 w 485775"/>
            <a:gd name="connsiteY7" fmla="*/ 195263 h 252413"/>
            <a:gd name="connsiteX8" fmla="*/ 328613 w 485775"/>
            <a:gd name="connsiteY8" fmla="*/ 209550 h 252413"/>
            <a:gd name="connsiteX9" fmla="*/ 342900 w 485775"/>
            <a:gd name="connsiteY9" fmla="*/ 223838 h 252413"/>
            <a:gd name="connsiteX10" fmla="*/ 347663 w 485775"/>
            <a:gd name="connsiteY10" fmla="*/ 238125 h 252413"/>
            <a:gd name="connsiteX11" fmla="*/ 390525 w 485775"/>
            <a:gd name="connsiteY11" fmla="*/ 223838 h 252413"/>
            <a:gd name="connsiteX12" fmla="*/ 409575 w 485775"/>
            <a:gd name="connsiteY12" fmla="*/ 209550 h 252413"/>
            <a:gd name="connsiteX13" fmla="*/ 442913 w 485775"/>
            <a:gd name="connsiteY13" fmla="*/ 204788 h 252413"/>
            <a:gd name="connsiteX14" fmla="*/ 476250 w 485775"/>
            <a:gd name="connsiteY14" fmla="*/ 161925 h 252413"/>
            <a:gd name="connsiteX15" fmla="*/ 485775 w 485775"/>
            <a:gd name="connsiteY15" fmla="*/ 147638 h 252413"/>
            <a:gd name="connsiteX16" fmla="*/ 476250 w 485775"/>
            <a:gd name="connsiteY16" fmla="*/ 100013 h 252413"/>
            <a:gd name="connsiteX17" fmla="*/ 466725 w 485775"/>
            <a:gd name="connsiteY17" fmla="*/ 85725 h 252413"/>
            <a:gd name="connsiteX18" fmla="*/ 438150 w 485775"/>
            <a:gd name="connsiteY18" fmla="*/ 76200 h 252413"/>
            <a:gd name="connsiteX19" fmla="*/ 428625 w 485775"/>
            <a:gd name="connsiteY19" fmla="*/ 90488 h 252413"/>
            <a:gd name="connsiteX20" fmla="*/ 438150 w 485775"/>
            <a:gd name="connsiteY20" fmla="*/ 128588 h 252413"/>
            <a:gd name="connsiteX21" fmla="*/ 433388 w 485775"/>
            <a:gd name="connsiteY21" fmla="*/ 142875 h 252413"/>
            <a:gd name="connsiteX22" fmla="*/ 385763 w 485775"/>
            <a:gd name="connsiteY22" fmla="*/ 142875 h 252413"/>
            <a:gd name="connsiteX23" fmla="*/ 371475 w 485775"/>
            <a:gd name="connsiteY23" fmla="*/ 138113 h 252413"/>
            <a:gd name="connsiteX24" fmla="*/ 366713 w 485775"/>
            <a:gd name="connsiteY24" fmla="*/ 123825 h 252413"/>
            <a:gd name="connsiteX25" fmla="*/ 333375 w 485775"/>
            <a:gd name="connsiteY25" fmla="*/ 80963 h 252413"/>
            <a:gd name="connsiteX26" fmla="*/ 323850 w 485775"/>
            <a:gd name="connsiteY26" fmla="*/ 52388 h 252413"/>
            <a:gd name="connsiteX27" fmla="*/ 319088 w 485775"/>
            <a:gd name="connsiteY27" fmla="*/ 4763 h 252413"/>
            <a:gd name="connsiteX28" fmla="*/ 304800 w 485775"/>
            <a:gd name="connsiteY28" fmla="*/ 0 h 252413"/>
            <a:gd name="connsiteX29" fmla="*/ 280988 w 485775"/>
            <a:gd name="connsiteY29" fmla="*/ 4763 h 252413"/>
            <a:gd name="connsiteX30" fmla="*/ 266700 w 485775"/>
            <a:gd name="connsiteY30" fmla="*/ 19050 h 252413"/>
            <a:gd name="connsiteX31" fmla="*/ 233363 w 485775"/>
            <a:gd name="connsiteY31" fmla="*/ 57150 h 252413"/>
            <a:gd name="connsiteX32" fmla="*/ 204788 w 485775"/>
            <a:gd name="connsiteY32" fmla="*/ 66675 h 252413"/>
            <a:gd name="connsiteX33" fmla="*/ 176213 w 485775"/>
            <a:gd name="connsiteY33" fmla="*/ 76200 h 252413"/>
            <a:gd name="connsiteX34" fmla="*/ 161925 w 485775"/>
            <a:gd name="connsiteY34" fmla="*/ 80963 h 252413"/>
            <a:gd name="connsiteX35" fmla="*/ 147638 w 485775"/>
            <a:gd name="connsiteY35" fmla="*/ 85725 h 252413"/>
            <a:gd name="connsiteX36" fmla="*/ 133350 w 485775"/>
            <a:gd name="connsiteY36" fmla="*/ 95250 h 252413"/>
            <a:gd name="connsiteX37" fmla="*/ 104775 w 485775"/>
            <a:gd name="connsiteY37" fmla="*/ 104775 h 252413"/>
            <a:gd name="connsiteX38" fmla="*/ 71438 w 485775"/>
            <a:gd name="connsiteY38" fmla="*/ 114300 h 252413"/>
            <a:gd name="connsiteX39" fmla="*/ 33338 w 485775"/>
            <a:gd name="connsiteY39" fmla="*/ 119063 h 252413"/>
            <a:gd name="connsiteX40" fmla="*/ 14288 w 485775"/>
            <a:gd name="connsiteY40" fmla="*/ 123825 h 2524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5775" h="252413">
              <a:moveTo>
                <a:pt x="14288" y="123825"/>
              </a:moveTo>
              <a:lnTo>
                <a:pt x="14288" y="123825"/>
              </a:lnTo>
              <a:cubicBezTo>
                <a:pt x="11113" y="139700"/>
                <a:pt x="8403" y="155675"/>
                <a:pt x="4763" y="171450"/>
              </a:cubicBezTo>
              <a:cubicBezTo>
                <a:pt x="3634" y="176342"/>
                <a:pt x="0" y="180718"/>
                <a:pt x="0" y="185738"/>
              </a:cubicBezTo>
              <a:cubicBezTo>
                <a:pt x="0" y="193051"/>
                <a:pt x="4615" y="218779"/>
                <a:pt x="9525" y="228600"/>
              </a:cubicBezTo>
              <a:cubicBezTo>
                <a:pt x="15533" y="240616"/>
                <a:pt x="19715" y="243553"/>
                <a:pt x="28575" y="252413"/>
              </a:cubicBezTo>
              <a:lnTo>
                <a:pt x="285750" y="180975"/>
              </a:lnTo>
              <a:cubicBezTo>
                <a:pt x="298450" y="185738"/>
                <a:pt x="312564" y="187739"/>
                <a:pt x="323850" y="195263"/>
              </a:cubicBezTo>
              <a:cubicBezTo>
                <a:pt x="328027" y="198048"/>
                <a:pt x="325828" y="205373"/>
                <a:pt x="328613" y="209550"/>
              </a:cubicBezTo>
              <a:cubicBezTo>
                <a:pt x="332349" y="215154"/>
                <a:pt x="338138" y="219075"/>
                <a:pt x="342900" y="223838"/>
              </a:cubicBezTo>
              <a:cubicBezTo>
                <a:pt x="344488" y="228600"/>
                <a:pt x="342836" y="236746"/>
                <a:pt x="347663" y="238125"/>
              </a:cubicBezTo>
              <a:cubicBezTo>
                <a:pt x="364611" y="242967"/>
                <a:pt x="378442" y="232469"/>
                <a:pt x="390525" y="223838"/>
              </a:cubicBezTo>
              <a:cubicBezTo>
                <a:pt x="396984" y="219224"/>
                <a:pt x="402115" y="212263"/>
                <a:pt x="409575" y="209550"/>
              </a:cubicBezTo>
              <a:cubicBezTo>
                <a:pt x="420125" y="205714"/>
                <a:pt x="431800" y="206375"/>
                <a:pt x="442913" y="204788"/>
              </a:cubicBezTo>
              <a:cubicBezTo>
                <a:pt x="465295" y="182405"/>
                <a:pt x="453463" y="196105"/>
                <a:pt x="476250" y="161925"/>
              </a:cubicBezTo>
              <a:lnTo>
                <a:pt x="485775" y="147638"/>
              </a:lnTo>
              <a:cubicBezTo>
                <a:pt x="484019" y="135345"/>
                <a:pt x="482901" y="113316"/>
                <a:pt x="476250" y="100013"/>
              </a:cubicBezTo>
              <a:cubicBezTo>
                <a:pt x="473690" y="94893"/>
                <a:pt x="471579" y="88759"/>
                <a:pt x="466725" y="85725"/>
              </a:cubicBezTo>
              <a:cubicBezTo>
                <a:pt x="458211" y="80404"/>
                <a:pt x="438150" y="76200"/>
                <a:pt x="438150" y="76200"/>
              </a:cubicBezTo>
              <a:cubicBezTo>
                <a:pt x="434975" y="80963"/>
                <a:pt x="429335" y="84808"/>
                <a:pt x="428625" y="90488"/>
              </a:cubicBezTo>
              <a:cubicBezTo>
                <a:pt x="427581" y="98844"/>
                <a:pt x="435041" y="119260"/>
                <a:pt x="438150" y="128588"/>
              </a:cubicBezTo>
              <a:cubicBezTo>
                <a:pt x="436563" y="133350"/>
                <a:pt x="436938" y="139325"/>
                <a:pt x="433388" y="142875"/>
              </a:cubicBezTo>
              <a:cubicBezTo>
                <a:pt x="422997" y="153266"/>
                <a:pt x="391546" y="143701"/>
                <a:pt x="385763" y="142875"/>
              </a:cubicBezTo>
              <a:cubicBezTo>
                <a:pt x="381000" y="141288"/>
                <a:pt x="375025" y="141663"/>
                <a:pt x="371475" y="138113"/>
              </a:cubicBezTo>
              <a:cubicBezTo>
                <a:pt x="367925" y="134563"/>
                <a:pt x="369151" y="128213"/>
                <a:pt x="366713" y="123825"/>
              </a:cubicBezTo>
              <a:cubicBezTo>
                <a:pt x="352472" y="98190"/>
                <a:pt x="350731" y="98317"/>
                <a:pt x="333375" y="80963"/>
              </a:cubicBezTo>
              <a:cubicBezTo>
                <a:pt x="330200" y="71438"/>
                <a:pt x="324849" y="62378"/>
                <a:pt x="323850" y="52388"/>
              </a:cubicBezTo>
              <a:cubicBezTo>
                <a:pt x="322263" y="36513"/>
                <a:pt x="324540" y="19757"/>
                <a:pt x="319088" y="4763"/>
              </a:cubicBezTo>
              <a:cubicBezTo>
                <a:pt x="317372" y="45"/>
                <a:pt x="309563" y="1588"/>
                <a:pt x="304800" y="0"/>
              </a:cubicBezTo>
              <a:cubicBezTo>
                <a:pt x="296863" y="1588"/>
                <a:pt x="288228" y="1143"/>
                <a:pt x="280988" y="4763"/>
              </a:cubicBezTo>
              <a:cubicBezTo>
                <a:pt x="274964" y="7775"/>
                <a:pt x="270835" y="13734"/>
                <a:pt x="266700" y="19050"/>
              </a:cubicBezTo>
              <a:cubicBezTo>
                <a:pt x="251395" y="38728"/>
                <a:pt x="253715" y="48104"/>
                <a:pt x="233363" y="57150"/>
              </a:cubicBezTo>
              <a:cubicBezTo>
                <a:pt x="224188" y="61228"/>
                <a:pt x="214313" y="63500"/>
                <a:pt x="204788" y="66675"/>
              </a:cubicBezTo>
              <a:lnTo>
                <a:pt x="176213" y="76200"/>
              </a:lnTo>
              <a:lnTo>
                <a:pt x="161925" y="80963"/>
              </a:lnTo>
              <a:lnTo>
                <a:pt x="147638" y="85725"/>
              </a:lnTo>
              <a:cubicBezTo>
                <a:pt x="142875" y="88900"/>
                <a:pt x="138581" y="92925"/>
                <a:pt x="133350" y="95250"/>
              </a:cubicBezTo>
              <a:cubicBezTo>
                <a:pt x="124175" y="99328"/>
                <a:pt x="114300" y="101600"/>
                <a:pt x="104775" y="104775"/>
              </a:cubicBezTo>
              <a:cubicBezTo>
                <a:pt x="93444" y="108552"/>
                <a:pt x="83408" y="112305"/>
                <a:pt x="71438" y="114300"/>
              </a:cubicBezTo>
              <a:cubicBezTo>
                <a:pt x="58813" y="116404"/>
                <a:pt x="46038" y="117475"/>
                <a:pt x="33338" y="119063"/>
              </a:cubicBezTo>
              <a:cubicBezTo>
                <a:pt x="16920" y="124535"/>
                <a:pt x="17463" y="123031"/>
                <a:pt x="14288" y="123825"/>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240316</xdr:colOff>
      <xdr:row>113</xdr:row>
      <xdr:rowOff>75360</xdr:rowOff>
    </xdr:from>
    <xdr:to>
      <xdr:col>13</xdr:col>
      <xdr:colOff>464153</xdr:colOff>
      <xdr:row>116</xdr:row>
      <xdr:rowOff>74676</xdr:rowOff>
    </xdr:to>
    <xdr:sp macro="" textlink="">
      <xdr:nvSpPr>
        <xdr:cNvPr id="62" name="New_Hampshire"/>
        <xdr:cNvSpPr/>
      </xdr:nvSpPr>
      <xdr:spPr>
        <a:xfrm>
          <a:off x="7669816" y="13918360"/>
          <a:ext cx="223837" cy="494616"/>
        </a:xfrm>
        <a:custGeom>
          <a:avLst/>
          <a:gdLst>
            <a:gd name="connsiteX0" fmla="*/ 38100 w 223837"/>
            <a:gd name="connsiteY0" fmla="*/ 0 h 514786"/>
            <a:gd name="connsiteX1" fmla="*/ 38100 w 223837"/>
            <a:gd name="connsiteY1" fmla="*/ 0 h 514786"/>
            <a:gd name="connsiteX2" fmla="*/ 14287 w 223837"/>
            <a:gd name="connsiteY2" fmla="*/ 33337 h 514786"/>
            <a:gd name="connsiteX3" fmla="*/ 4762 w 223837"/>
            <a:gd name="connsiteY3" fmla="*/ 61912 h 514786"/>
            <a:gd name="connsiteX4" fmla="*/ 0 w 223837"/>
            <a:gd name="connsiteY4" fmla="*/ 76200 h 514786"/>
            <a:gd name="connsiteX5" fmla="*/ 19050 w 223837"/>
            <a:gd name="connsiteY5" fmla="*/ 95250 h 514786"/>
            <a:gd name="connsiteX6" fmla="*/ 38100 w 223837"/>
            <a:gd name="connsiteY6" fmla="*/ 123825 h 514786"/>
            <a:gd name="connsiteX7" fmla="*/ 42862 w 223837"/>
            <a:gd name="connsiteY7" fmla="*/ 138112 h 514786"/>
            <a:gd name="connsiteX8" fmla="*/ 52387 w 223837"/>
            <a:gd name="connsiteY8" fmla="*/ 152400 h 514786"/>
            <a:gd name="connsiteX9" fmla="*/ 47625 w 223837"/>
            <a:gd name="connsiteY9" fmla="*/ 180975 h 514786"/>
            <a:gd name="connsiteX10" fmla="*/ 33337 w 223837"/>
            <a:gd name="connsiteY10" fmla="*/ 223837 h 514786"/>
            <a:gd name="connsiteX11" fmla="*/ 28575 w 223837"/>
            <a:gd name="connsiteY11" fmla="*/ 238125 h 514786"/>
            <a:gd name="connsiteX12" fmla="*/ 28575 w 223837"/>
            <a:gd name="connsiteY12" fmla="*/ 404812 h 514786"/>
            <a:gd name="connsiteX13" fmla="*/ 33337 w 223837"/>
            <a:gd name="connsiteY13" fmla="*/ 442912 h 514786"/>
            <a:gd name="connsiteX14" fmla="*/ 42862 w 223837"/>
            <a:gd name="connsiteY14" fmla="*/ 481012 h 514786"/>
            <a:gd name="connsiteX15" fmla="*/ 52387 w 223837"/>
            <a:gd name="connsiteY15" fmla="*/ 495300 h 514786"/>
            <a:gd name="connsiteX16" fmla="*/ 57150 w 223837"/>
            <a:gd name="connsiteY16" fmla="*/ 514350 h 514786"/>
            <a:gd name="connsiteX17" fmla="*/ 109537 w 223837"/>
            <a:gd name="connsiteY17" fmla="*/ 504825 h 514786"/>
            <a:gd name="connsiteX18" fmla="*/ 123825 w 223837"/>
            <a:gd name="connsiteY18" fmla="*/ 495300 h 514786"/>
            <a:gd name="connsiteX19" fmla="*/ 152400 w 223837"/>
            <a:gd name="connsiteY19" fmla="*/ 485775 h 514786"/>
            <a:gd name="connsiteX20" fmla="*/ 166687 w 223837"/>
            <a:gd name="connsiteY20" fmla="*/ 481012 h 514786"/>
            <a:gd name="connsiteX21" fmla="*/ 180975 w 223837"/>
            <a:gd name="connsiteY21" fmla="*/ 476250 h 514786"/>
            <a:gd name="connsiteX22" fmla="*/ 195262 w 223837"/>
            <a:gd name="connsiteY22" fmla="*/ 471487 h 514786"/>
            <a:gd name="connsiteX23" fmla="*/ 214312 w 223837"/>
            <a:gd name="connsiteY23" fmla="*/ 428625 h 514786"/>
            <a:gd name="connsiteX24" fmla="*/ 219075 w 223837"/>
            <a:gd name="connsiteY24" fmla="*/ 414337 h 514786"/>
            <a:gd name="connsiteX25" fmla="*/ 223837 w 223837"/>
            <a:gd name="connsiteY25" fmla="*/ 400050 h 514786"/>
            <a:gd name="connsiteX26" fmla="*/ 219075 w 223837"/>
            <a:gd name="connsiteY26" fmla="*/ 371475 h 514786"/>
            <a:gd name="connsiteX27" fmla="*/ 190500 w 223837"/>
            <a:gd name="connsiteY27" fmla="*/ 357187 h 514786"/>
            <a:gd name="connsiteX28" fmla="*/ 176212 w 223837"/>
            <a:gd name="connsiteY28" fmla="*/ 347662 h 514786"/>
            <a:gd name="connsiteX29" fmla="*/ 166687 w 223837"/>
            <a:gd name="connsiteY29" fmla="*/ 314325 h 514786"/>
            <a:gd name="connsiteX30" fmla="*/ 47625 w 223837"/>
            <a:gd name="connsiteY30" fmla="*/ 14287 h 514786"/>
            <a:gd name="connsiteX31" fmla="*/ 38100 w 223837"/>
            <a:gd name="connsiteY31" fmla="*/ 0 h 5147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223837" h="514786">
              <a:moveTo>
                <a:pt x="38100" y="0"/>
              </a:moveTo>
              <a:lnTo>
                <a:pt x="38100" y="0"/>
              </a:lnTo>
              <a:cubicBezTo>
                <a:pt x="30162" y="11112"/>
                <a:pt x="20761" y="21313"/>
                <a:pt x="14287" y="33337"/>
              </a:cubicBezTo>
              <a:cubicBezTo>
                <a:pt x="9527" y="42177"/>
                <a:pt x="7937" y="52387"/>
                <a:pt x="4762" y="61912"/>
              </a:cubicBezTo>
              <a:lnTo>
                <a:pt x="0" y="76200"/>
              </a:lnTo>
              <a:cubicBezTo>
                <a:pt x="24244" y="84281"/>
                <a:pt x="7504" y="74468"/>
                <a:pt x="19050" y="95250"/>
              </a:cubicBezTo>
              <a:cubicBezTo>
                <a:pt x="24609" y="105257"/>
                <a:pt x="38100" y="123825"/>
                <a:pt x="38100" y="123825"/>
              </a:cubicBezTo>
              <a:cubicBezTo>
                <a:pt x="39687" y="128587"/>
                <a:pt x="40617" y="133622"/>
                <a:pt x="42862" y="138112"/>
              </a:cubicBezTo>
              <a:cubicBezTo>
                <a:pt x="45422" y="143232"/>
                <a:pt x="51755" y="146711"/>
                <a:pt x="52387" y="152400"/>
              </a:cubicBezTo>
              <a:cubicBezTo>
                <a:pt x="53453" y="161997"/>
                <a:pt x="49967" y="171607"/>
                <a:pt x="47625" y="180975"/>
              </a:cubicBezTo>
              <a:cubicBezTo>
                <a:pt x="47618" y="181002"/>
                <a:pt x="35723" y="216680"/>
                <a:pt x="33337" y="223837"/>
              </a:cubicBezTo>
              <a:lnTo>
                <a:pt x="28575" y="238125"/>
              </a:lnTo>
              <a:cubicBezTo>
                <a:pt x="18042" y="311846"/>
                <a:pt x="21346" y="274697"/>
                <a:pt x="28575" y="404812"/>
              </a:cubicBezTo>
              <a:cubicBezTo>
                <a:pt x="29285" y="417591"/>
                <a:pt x="31391" y="430262"/>
                <a:pt x="33337" y="442912"/>
              </a:cubicBezTo>
              <a:cubicBezTo>
                <a:pt x="34544" y="450758"/>
                <a:pt x="38356" y="472000"/>
                <a:pt x="42862" y="481012"/>
              </a:cubicBezTo>
              <a:cubicBezTo>
                <a:pt x="45422" y="486132"/>
                <a:pt x="49212" y="490537"/>
                <a:pt x="52387" y="495300"/>
              </a:cubicBezTo>
              <a:cubicBezTo>
                <a:pt x="53975" y="501650"/>
                <a:pt x="51021" y="512052"/>
                <a:pt x="57150" y="514350"/>
              </a:cubicBezTo>
              <a:cubicBezTo>
                <a:pt x="63973" y="516909"/>
                <a:pt x="98835" y="507500"/>
                <a:pt x="109537" y="504825"/>
              </a:cubicBezTo>
              <a:cubicBezTo>
                <a:pt x="114300" y="501650"/>
                <a:pt x="118594" y="497625"/>
                <a:pt x="123825" y="495300"/>
              </a:cubicBezTo>
              <a:cubicBezTo>
                <a:pt x="133000" y="491222"/>
                <a:pt x="142875" y="488950"/>
                <a:pt x="152400" y="485775"/>
              </a:cubicBezTo>
              <a:lnTo>
                <a:pt x="166687" y="481012"/>
              </a:lnTo>
              <a:lnTo>
                <a:pt x="180975" y="476250"/>
              </a:lnTo>
              <a:lnTo>
                <a:pt x="195262" y="471487"/>
              </a:lnTo>
              <a:cubicBezTo>
                <a:pt x="210357" y="448846"/>
                <a:pt x="202976" y="462631"/>
                <a:pt x="214312" y="428625"/>
              </a:cubicBezTo>
              <a:lnTo>
                <a:pt x="219075" y="414337"/>
              </a:lnTo>
              <a:lnTo>
                <a:pt x="223837" y="400050"/>
              </a:lnTo>
              <a:cubicBezTo>
                <a:pt x="222250" y="390525"/>
                <a:pt x="223393" y="380112"/>
                <a:pt x="219075" y="371475"/>
              </a:cubicBezTo>
              <a:cubicBezTo>
                <a:pt x="214526" y="362377"/>
                <a:pt x="198012" y="360943"/>
                <a:pt x="190500" y="357187"/>
              </a:cubicBezTo>
              <a:cubicBezTo>
                <a:pt x="185380" y="354627"/>
                <a:pt x="180975" y="350837"/>
                <a:pt x="176212" y="347662"/>
              </a:cubicBezTo>
              <a:cubicBezTo>
                <a:pt x="166185" y="317581"/>
                <a:pt x="166687" y="329127"/>
                <a:pt x="166687" y="314325"/>
              </a:cubicBezTo>
              <a:lnTo>
                <a:pt x="47625" y="14287"/>
              </a:lnTo>
              <a:lnTo>
                <a:pt x="38100" y="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278416</xdr:colOff>
      <xdr:row>110</xdr:row>
      <xdr:rowOff>76200</xdr:rowOff>
    </xdr:from>
    <xdr:to>
      <xdr:col>14</xdr:col>
      <xdr:colOff>183876</xdr:colOff>
      <xdr:row>115</xdr:row>
      <xdr:rowOff>87371</xdr:rowOff>
    </xdr:to>
    <xdr:sp macro="" textlink="">
      <xdr:nvSpPr>
        <xdr:cNvPr id="63" name="Maine"/>
        <xdr:cNvSpPr/>
      </xdr:nvSpPr>
      <xdr:spPr>
        <a:xfrm>
          <a:off x="7707916" y="13423900"/>
          <a:ext cx="515060" cy="836671"/>
        </a:xfrm>
        <a:custGeom>
          <a:avLst/>
          <a:gdLst>
            <a:gd name="connsiteX0" fmla="*/ 80962 w 519112"/>
            <a:gd name="connsiteY0" fmla="*/ 33338 h 866927"/>
            <a:gd name="connsiteX1" fmla="*/ 80962 w 519112"/>
            <a:gd name="connsiteY1" fmla="*/ 33338 h 866927"/>
            <a:gd name="connsiteX2" fmla="*/ 66675 w 519112"/>
            <a:gd name="connsiteY2" fmla="*/ 76200 h 866927"/>
            <a:gd name="connsiteX3" fmla="*/ 57150 w 519112"/>
            <a:gd name="connsiteY3" fmla="*/ 219075 h 866927"/>
            <a:gd name="connsiteX4" fmla="*/ 52387 w 519112"/>
            <a:gd name="connsiteY4" fmla="*/ 385763 h 866927"/>
            <a:gd name="connsiteX5" fmla="*/ 47625 w 519112"/>
            <a:gd name="connsiteY5" fmla="*/ 428625 h 866927"/>
            <a:gd name="connsiteX6" fmla="*/ 33337 w 519112"/>
            <a:gd name="connsiteY6" fmla="*/ 471488 h 866927"/>
            <a:gd name="connsiteX7" fmla="*/ 23812 w 519112"/>
            <a:gd name="connsiteY7" fmla="*/ 485775 h 866927"/>
            <a:gd name="connsiteX8" fmla="*/ 4762 w 519112"/>
            <a:gd name="connsiteY8" fmla="*/ 528638 h 866927"/>
            <a:gd name="connsiteX9" fmla="*/ 0 w 519112"/>
            <a:gd name="connsiteY9" fmla="*/ 533400 h 866927"/>
            <a:gd name="connsiteX10" fmla="*/ 147637 w 519112"/>
            <a:gd name="connsiteY10" fmla="*/ 857250 h 866927"/>
            <a:gd name="connsiteX11" fmla="*/ 190500 w 519112"/>
            <a:gd name="connsiteY11" fmla="*/ 866775 h 866927"/>
            <a:gd name="connsiteX12" fmla="*/ 200025 w 519112"/>
            <a:gd name="connsiteY12" fmla="*/ 852488 h 866927"/>
            <a:gd name="connsiteX13" fmla="*/ 209550 w 519112"/>
            <a:gd name="connsiteY13" fmla="*/ 833438 h 866927"/>
            <a:gd name="connsiteX14" fmla="*/ 238125 w 519112"/>
            <a:gd name="connsiteY14" fmla="*/ 709613 h 866927"/>
            <a:gd name="connsiteX15" fmla="*/ 266700 w 519112"/>
            <a:gd name="connsiteY15" fmla="*/ 681038 h 866927"/>
            <a:gd name="connsiteX16" fmla="*/ 276225 w 519112"/>
            <a:gd name="connsiteY16" fmla="*/ 666750 h 866927"/>
            <a:gd name="connsiteX17" fmla="*/ 290512 w 519112"/>
            <a:gd name="connsiteY17" fmla="*/ 657225 h 866927"/>
            <a:gd name="connsiteX18" fmla="*/ 304800 w 519112"/>
            <a:gd name="connsiteY18" fmla="*/ 642938 h 866927"/>
            <a:gd name="connsiteX19" fmla="*/ 333375 w 519112"/>
            <a:gd name="connsiteY19" fmla="*/ 623888 h 866927"/>
            <a:gd name="connsiteX20" fmla="*/ 352425 w 519112"/>
            <a:gd name="connsiteY20" fmla="*/ 523875 h 866927"/>
            <a:gd name="connsiteX21" fmla="*/ 381000 w 519112"/>
            <a:gd name="connsiteY21" fmla="*/ 519113 h 866927"/>
            <a:gd name="connsiteX22" fmla="*/ 442912 w 519112"/>
            <a:gd name="connsiteY22" fmla="*/ 466725 h 866927"/>
            <a:gd name="connsiteX23" fmla="*/ 476250 w 519112"/>
            <a:gd name="connsiteY23" fmla="*/ 442913 h 866927"/>
            <a:gd name="connsiteX24" fmla="*/ 504825 w 519112"/>
            <a:gd name="connsiteY24" fmla="*/ 400050 h 866927"/>
            <a:gd name="connsiteX25" fmla="*/ 514350 w 519112"/>
            <a:gd name="connsiteY25" fmla="*/ 385763 h 866927"/>
            <a:gd name="connsiteX26" fmla="*/ 519112 w 519112"/>
            <a:gd name="connsiteY26" fmla="*/ 371475 h 866927"/>
            <a:gd name="connsiteX27" fmla="*/ 514350 w 519112"/>
            <a:gd name="connsiteY27" fmla="*/ 357188 h 866927"/>
            <a:gd name="connsiteX28" fmla="*/ 504825 w 519112"/>
            <a:gd name="connsiteY28" fmla="*/ 319088 h 866927"/>
            <a:gd name="connsiteX29" fmla="*/ 490537 w 519112"/>
            <a:gd name="connsiteY29" fmla="*/ 309563 h 866927"/>
            <a:gd name="connsiteX30" fmla="*/ 438150 w 519112"/>
            <a:gd name="connsiteY30" fmla="*/ 295275 h 866927"/>
            <a:gd name="connsiteX31" fmla="*/ 409575 w 519112"/>
            <a:gd name="connsiteY31" fmla="*/ 276225 h 866927"/>
            <a:gd name="connsiteX32" fmla="*/ 366712 w 519112"/>
            <a:gd name="connsiteY32" fmla="*/ 242888 h 866927"/>
            <a:gd name="connsiteX33" fmla="*/ 352425 w 519112"/>
            <a:gd name="connsiteY33" fmla="*/ 233363 h 866927"/>
            <a:gd name="connsiteX34" fmla="*/ 342900 w 519112"/>
            <a:gd name="connsiteY34" fmla="*/ 204788 h 866927"/>
            <a:gd name="connsiteX35" fmla="*/ 319087 w 519112"/>
            <a:gd name="connsiteY35" fmla="*/ 157163 h 866927"/>
            <a:gd name="connsiteX36" fmla="*/ 314325 w 519112"/>
            <a:gd name="connsiteY36" fmla="*/ 138113 h 866927"/>
            <a:gd name="connsiteX37" fmla="*/ 304800 w 519112"/>
            <a:gd name="connsiteY37" fmla="*/ 123825 h 866927"/>
            <a:gd name="connsiteX38" fmla="*/ 300037 w 519112"/>
            <a:gd name="connsiteY38" fmla="*/ 109538 h 866927"/>
            <a:gd name="connsiteX39" fmla="*/ 290512 w 519112"/>
            <a:gd name="connsiteY39" fmla="*/ 57150 h 866927"/>
            <a:gd name="connsiteX40" fmla="*/ 280987 w 519112"/>
            <a:gd name="connsiteY40" fmla="*/ 28575 h 866927"/>
            <a:gd name="connsiteX41" fmla="*/ 266700 w 519112"/>
            <a:gd name="connsiteY41" fmla="*/ 14288 h 866927"/>
            <a:gd name="connsiteX42" fmla="*/ 238125 w 519112"/>
            <a:gd name="connsiteY42" fmla="*/ 0 h 866927"/>
            <a:gd name="connsiteX43" fmla="*/ 195262 w 519112"/>
            <a:gd name="connsiteY43" fmla="*/ 23813 h 866927"/>
            <a:gd name="connsiteX44" fmla="*/ 185737 w 519112"/>
            <a:gd name="connsiteY44" fmla="*/ 38100 h 866927"/>
            <a:gd name="connsiteX45" fmla="*/ 142875 w 519112"/>
            <a:gd name="connsiteY45" fmla="*/ 57150 h 866927"/>
            <a:gd name="connsiteX46" fmla="*/ 128587 w 519112"/>
            <a:gd name="connsiteY46" fmla="*/ 61913 h 866927"/>
            <a:gd name="connsiteX47" fmla="*/ 100012 w 519112"/>
            <a:gd name="connsiteY47" fmla="*/ 52388 h 866927"/>
            <a:gd name="connsiteX48" fmla="*/ 80962 w 519112"/>
            <a:gd name="connsiteY48" fmla="*/ 33338 h 8669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519112" h="866927">
              <a:moveTo>
                <a:pt x="80962" y="33338"/>
              </a:moveTo>
              <a:lnTo>
                <a:pt x="80962" y="33338"/>
              </a:lnTo>
              <a:cubicBezTo>
                <a:pt x="76200" y="47625"/>
                <a:pt x="68385" y="61237"/>
                <a:pt x="66675" y="76200"/>
              </a:cubicBezTo>
              <a:cubicBezTo>
                <a:pt x="43451" y="279412"/>
                <a:pt x="74815" y="148409"/>
                <a:pt x="57150" y="219075"/>
              </a:cubicBezTo>
              <a:cubicBezTo>
                <a:pt x="55562" y="274638"/>
                <a:pt x="54911" y="330235"/>
                <a:pt x="52387" y="385763"/>
              </a:cubicBezTo>
              <a:cubicBezTo>
                <a:pt x="51734" y="400123"/>
                <a:pt x="50444" y="414529"/>
                <a:pt x="47625" y="428625"/>
              </a:cubicBezTo>
              <a:cubicBezTo>
                <a:pt x="47624" y="428631"/>
                <a:pt x="35719" y="464342"/>
                <a:pt x="33337" y="471488"/>
              </a:cubicBezTo>
              <a:cubicBezTo>
                <a:pt x="31527" y="476918"/>
                <a:pt x="26987" y="481013"/>
                <a:pt x="23812" y="485775"/>
              </a:cubicBezTo>
              <a:cubicBezTo>
                <a:pt x="15125" y="511837"/>
                <a:pt x="18347" y="510524"/>
                <a:pt x="4762" y="528638"/>
              </a:cubicBezTo>
              <a:cubicBezTo>
                <a:pt x="3415" y="530434"/>
                <a:pt x="1587" y="531813"/>
                <a:pt x="0" y="533400"/>
              </a:cubicBezTo>
              <a:lnTo>
                <a:pt x="147637" y="857250"/>
              </a:lnTo>
              <a:cubicBezTo>
                <a:pt x="161925" y="860425"/>
                <a:pt x="175924" y="868100"/>
                <a:pt x="190500" y="866775"/>
              </a:cubicBezTo>
              <a:cubicBezTo>
                <a:pt x="196200" y="866257"/>
                <a:pt x="197185" y="857458"/>
                <a:pt x="200025" y="852488"/>
              </a:cubicBezTo>
              <a:cubicBezTo>
                <a:pt x="203547" y="846324"/>
                <a:pt x="206375" y="839788"/>
                <a:pt x="209550" y="833438"/>
              </a:cubicBezTo>
              <a:cubicBezTo>
                <a:pt x="216722" y="761718"/>
                <a:pt x="202628" y="752209"/>
                <a:pt x="238125" y="709613"/>
              </a:cubicBezTo>
              <a:cubicBezTo>
                <a:pt x="246749" y="699265"/>
                <a:pt x="257175" y="690563"/>
                <a:pt x="266700" y="681038"/>
              </a:cubicBezTo>
              <a:cubicBezTo>
                <a:pt x="270747" y="676991"/>
                <a:pt x="272178" y="670798"/>
                <a:pt x="276225" y="666750"/>
              </a:cubicBezTo>
              <a:cubicBezTo>
                <a:pt x="280272" y="662703"/>
                <a:pt x="286115" y="660889"/>
                <a:pt x="290512" y="657225"/>
              </a:cubicBezTo>
              <a:cubicBezTo>
                <a:pt x="295686" y="652913"/>
                <a:pt x="299484" y="647073"/>
                <a:pt x="304800" y="642938"/>
              </a:cubicBezTo>
              <a:cubicBezTo>
                <a:pt x="313836" y="635910"/>
                <a:pt x="333375" y="623888"/>
                <a:pt x="333375" y="623888"/>
              </a:cubicBezTo>
              <a:cubicBezTo>
                <a:pt x="334724" y="598258"/>
                <a:pt x="313709" y="536780"/>
                <a:pt x="352425" y="523875"/>
              </a:cubicBezTo>
              <a:cubicBezTo>
                <a:pt x="361586" y="520822"/>
                <a:pt x="371475" y="520700"/>
                <a:pt x="381000" y="519113"/>
              </a:cubicBezTo>
              <a:cubicBezTo>
                <a:pt x="412849" y="487264"/>
                <a:pt x="392961" y="505576"/>
                <a:pt x="442912" y="466725"/>
              </a:cubicBezTo>
              <a:cubicBezTo>
                <a:pt x="476809" y="440360"/>
                <a:pt x="447127" y="452619"/>
                <a:pt x="476250" y="442913"/>
              </a:cubicBezTo>
              <a:lnTo>
                <a:pt x="504825" y="400050"/>
              </a:lnTo>
              <a:lnTo>
                <a:pt x="514350" y="385763"/>
              </a:lnTo>
              <a:cubicBezTo>
                <a:pt x="515937" y="381000"/>
                <a:pt x="519112" y="376495"/>
                <a:pt x="519112" y="371475"/>
              </a:cubicBezTo>
              <a:cubicBezTo>
                <a:pt x="519112" y="366455"/>
                <a:pt x="515568" y="362058"/>
                <a:pt x="514350" y="357188"/>
              </a:cubicBezTo>
              <a:cubicBezTo>
                <a:pt x="514028" y="355898"/>
                <a:pt x="508782" y="324035"/>
                <a:pt x="504825" y="319088"/>
              </a:cubicBezTo>
              <a:cubicBezTo>
                <a:pt x="501249" y="314618"/>
                <a:pt x="495896" y="311573"/>
                <a:pt x="490537" y="309563"/>
              </a:cubicBezTo>
              <a:cubicBezTo>
                <a:pt x="470092" y="301896"/>
                <a:pt x="458017" y="308519"/>
                <a:pt x="438150" y="295275"/>
              </a:cubicBezTo>
              <a:lnTo>
                <a:pt x="409575" y="276225"/>
              </a:lnTo>
              <a:cubicBezTo>
                <a:pt x="345330" y="233395"/>
                <a:pt x="405750" y="255899"/>
                <a:pt x="366712" y="242888"/>
              </a:cubicBezTo>
              <a:cubicBezTo>
                <a:pt x="361950" y="239713"/>
                <a:pt x="355458" y="238217"/>
                <a:pt x="352425" y="233363"/>
              </a:cubicBezTo>
              <a:cubicBezTo>
                <a:pt x="347104" y="224849"/>
                <a:pt x="346629" y="214110"/>
                <a:pt x="342900" y="204788"/>
              </a:cubicBezTo>
              <a:cubicBezTo>
                <a:pt x="329937" y="172380"/>
                <a:pt x="337774" y="188306"/>
                <a:pt x="319087" y="157163"/>
              </a:cubicBezTo>
              <a:cubicBezTo>
                <a:pt x="317500" y="150813"/>
                <a:pt x="316903" y="144129"/>
                <a:pt x="314325" y="138113"/>
              </a:cubicBezTo>
              <a:cubicBezTo>
                <a:pt x="312070" y="132852"/>
                <a:pt x="307360" y="128945"/>
                <a:pt x="304800" y="123825"/>
              </a:cubicBezTo>
              <a:cubicBezTo>
                <a:pt x="302555" y="119335"/>
                <a:pt x="301625" y="114300"/>
                <a:pt x="300037" y="109538"/>
              </a:cubicBezTo>
              <a:cubicBezTo>
                <a:pt x="298480" y="100192"/>
                <a:pt x="293367" y="67618"/>
                <a:pt x="290512" y="57150"/>
              </a:cubicBezTo>
              <a:cubicBezTo>
                <a:pt x="287870" y="47464"/>
                <a:pt x="284162" y="38100"/>
                <a:pt x="280987" y="28575"/>
              </a:cubicBezTo>
              <a:cubicBezTo>
                <a:pt x="278857" y="22186"/>
                <a:pt x="271874" y="18600"/>
                <a:pt x="266700" y="14288"/>
              </a:cubicBezTo>
              <a:cubicBezTo>
                <a:pt x="254391" y="4031"/>
                <a:pt x="252443" y="4773"/>
                <a:pt x="238125" y="0"/>
              </a:cubicBezTo>
              <a:cubicBezTo>
                <a:pt x="205373" y="21835"/>
                <a:pt x="220410" y="15430"/>
                <a:pt x="195262" y="23813"/>
              </a:cubicBezTo>
              <a:cubicBezTo>
                <a:pt x="192087" y="28575"/>
                <a:pt x="189784" y="34053"/>
                <a:pt x="185737" y="38100"/>
              </a:cubicBezTo>
              <a:cubicBezTo>
                <a:pt x="174416" y="49421"/>
                <a:pt x="157024" y="52434"/>
                <a:pt x="142875" y="57150"/>
              </a:cubicBezTo>
              <a:lnTo>
                <a:pt x="128587" y="61913"/>
              </a:lnTo>
              <a:lnTo>
                <a:pt x="100012" y="52388"/>
              </a:lnTo>
              <a:lnTo>
                <a:pt x="80962" y="33338"/>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456526</xdr:colOff>
      <xdr:row>121</xdr:row>
      <xdr:rowOff>153340</xdr:rowOff>
    </xdr:from>
    <xdr:to>
      <xdr:col>12</xdr:col>
      <xdr:colOff>540346</xdr:colOff>
      <xdr:row>122</xdr:row>
      <xdr:rowOff>54845</xdr:rowOff>
    </xdr:to>
    <xdr:sp macro="" textlink="">
      <xdr:nvSpPr>
        <xdr:cNvPr id="64" name="District_of_Columbia"/>
        <xdr:cNvSpPr/>
      </xdr:nvSpPr>
      <xdr:spPr>
        <a:xfrm>
          <a:off x="7276426" y="15317140"/>
          <a:ext cx="83820" cy="66605"/>
        </a:xfrm>
        <a:custGeom>
          <a:avLst/>
          <a:gdLst>
            <a:gd name="connsiteX0" fmla="*/ 0 w 83820"/>
            <a:gd name="connsiteY0" fmla="*/ 24560 h 66605"/>
            <a:gd name="connsiteX1" fmla="*/ 11430 w 83820"/>
            <a:gd name="connsiteY1" fmla="*/ 5510 h 66605"/>
            <a:gd name="connsiteX2" fmla="*/ 80010 w 83820"/>
            <a:gd name="connsiteY2" fmla="*/ 20750 h 66605"/>
            <a:gd name="connsiteX3" fmla="*/ 83820 w 83820"/>
            <a:gd name="connsiteY3" fmla="*/ 32180 h 66605"/>
            <a:gd name="connsiteX4" fmla="*/ 68580 w 83820"/>
            <a:gd name="connsiteY4" fmla="*/ 66470 h 66605"/>
            <a:gd name="connsiteX5" fmla="*/ 45720 w 83820"/>
            <a:gd name="connsiteY5" fmla="*/ 62660 h 66605"/>
            <a:gd name="connsiteX6" fmla="*/ 34290 w 83820"/>
            <a:gd name="connsiteY6" fmla="*/ 58850 h 66605"/>
            <a:gd name="connsiteX7" fmla="*/ 11430 w 83820"/>
            <a:gd name="connsiteY7" fmla="*/ 43610 h 66605"/>
            <a:gd name="connsiteX8" fmla="*/ 0 w 83820"/>
            <a:gd name="connsiteY8" fmla="*/ 24560 h 666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3820" h="66605">
              <a:moveTo>
                <a:pt x="0" y="24560"/>
              </a:moveTo>
              <a:cubicBezTo>
                <a:pt x="3810" y="18210"/>
                <a:pt x="4184" y="7036"/>
                <a:pt x="11430" y="5510"/>
              </a:cubicBezTo>
              <a:cubicBezTo>
                <a:pt x="49845" y="-2577"/>
                <a:pt x="67195" y="-4880"/>
                <a:pt x="80010" y="20750"/>
              </a:cubicBezTo>
              <a:cubicBezTo>
                <a:pt x="81806" y="24342"/>
                <a:pt x="82550" y="28370"/>
                <a:pt x="83820" y="32180"/>
              </a:cubicBezTo>
              <a:cubicBezTo>
                <a:pt x="82352" y="42456"/>
                <a:pt x="85958" y="64539"/>
                <a:pt x="68580" y="66470"/>
              </a:cubicBezTo>
              <a:cubicBezTo>
                <a:pt x="60902" y="67323"/>
                <a:pt x="53340" y="63930"/>
                <a:pt x="45720" y="62660"/>
              </a:cubicBezTo>
              <a:cubicBezTo>
                <a:pt x="41910" y="61390"/>
                <a:pt x="37801" y="60800"/>
                <a:pt x="34290" y="58850"/>
              </a:cubicBezTo>
              <a:cubicBezTo>
                <a:pt x="26284" y="54402"/>
                <a:pt x="11430" y="43610"/>
                <a:pt x="11430" y="43610"/>
              </a:cubicBezTo>
              <a:lnTo>
                <a:pt x="0" y="2456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11</xdr:col>
      <xdr:colOff>444500</xdr:colOff>
      <xdr:row>0</xdr:row>
      <xdr:rowOff>127000</xdr:rowOff>
    </xdr:from>
    <xdr:to>
      <xdr:col>14</xdr:col>
      <xdr:colOff>511563</xdr:colOff>
      <xdr:row>3</xdr:row>
      <xdr:rowOff>67422</xdr:rowOff>
    </xdr:to>
    <xdr:pic>
      <xdr:nvPicPr>
        <xdr:cNvPr id="66" name="Picture 6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54800" y="127000"/>
          <a:ext cx="1895863" cy="499222"/>
        </a:xfrm>
        <a:prstGeom prst="rect">
          <a:avLst/>
        </a:prstGeom>
      </xdr:spPr>
    </xdr:pic>
    <xdr:clientData/>
  </xdr:twoCellAnchor>
  <xdr:twoCellAnchor>
    <xdr:from>
      <xdr:col>1</xdr:col>
      <xdr:colOff>114300</xdr:colOff>
      <xdr:row>41</xdr:row>
      <xdr:rowOff>152400</xdr:rowOff>
    </xdr:from>
    <xdr:to>
      <xdr:col>8</xdr:col>
      <xdr:colOff>82923</xdr:colOff>
      <xdr:row>58</xdr:row>
      <xdr:rowOff>3175</xdr:rowOff>
    </xdr:to>
    <xdr:graphicFrame macro="">
      <xdr:nvGraphicFramePr>
        <xdr:cNvPr id="67"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177612</xdr:colOff>
      <xdr:row>41</xdr:row>
      <xdr:rowOff>152400</xdr:rowOff>
    </xdr:from>
    <xdr:to>
      <xdr:col>14</xdr:col>
      <xdr:colOff>559734</xdr:colOff>
      <xdr:row>58</xdr:row>
      <xdr:rowOff>3175</xdr:rowOff>
    </xdr:to>
    <xdr:graphicFrame macro="">
      <xdr:nvGraphicFramePr>
        <xdr:cNvPr id="68"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13</xdr:col>
      <xdr:colOff>12700</xdr:colOff>
      <xdr:row>120</xdr:row>
      <xdr:rowOff>101600</xdr:rowOff>
    </xdr:from>
    <xdr:to>
      <xdr:col>13</xdr:col>
      <xdr:colOff>170143</xdr:colOff>
      <xdr:row>122</xdr:row>
      <xdr:rowOff>4194</xdr:rowOff>
    </xdr:to>
    <xdr:sp macro="" textlink="">
      <xdr:nvSpPr>
        <xdr:cNvPr id="69" name="Delaware"/>
        <xdr:cNvSpPr/>
      </xdr:nvSpPr>
      <xdr:spPr>
        <a:xfrm>
          <a:off x="7442200" y="20205700"/>
          <a:ext cx="157443" cy="223557"/>
        </a:xfrm>
        <a:custGeom>
          <a:avLst/>
          <a:gdLst>
            <a:gd name="connsiteX0" fmla="*/ 0 w 161925"/>
            <a:gd name="connsiteY0" fmla="*/ 19050 h 228600"/>
            <a:gd name="connsiteX1" fmla="*/ 95250 w 161925"/>
            <a:gd name="connsiteY1" fmla="*/ 228600 h 228600"/>
            <a:gd name="connsiteX2" fmla="*/ 161925 w 161925"/>
            <a:gd name="connsiteY2" fmla="*/ 214313 h 228600"/>
            <a:gd name="connsiteX3" fmla="*/ 147637 w 161925"/>
            <a:gd name="connsiteY3" fmla="*/ 157163 h 228600"/>
            <a:gd name="connsiteX4" fmla="*/ 119062 w 161925"/>
            <a:gd name="connsiteY4" fmla="*/ 138113 h 228600"/>
            <a:gd name="connsiteX5" fmla="*/ 104775 w 161925"/>
            <a:gd name="connsiteY5" fmla="*/ 128588 h 228600"/>
            <a:gd name="connsiteX6" fmla="*/ 90487 w 161925"/>
            <a:gd name="connsiteY6" fmla="*/ 119063 h 228600"/>
            <a:gd name="connsiteX7" fmla="*/ 71437 w 161925"/>
            <a:gd name="connsiteY7" fmla="*/ 76200 h 228600"/>
            <a:gd name="connsiteX8" fmla="*/ 66675 w 161925"/>
            <a:gd name="connsiteY8" fmla="*/ 61913 h 228600"/>
            <a:gd name="connsiteX9" fmla="*/ 61912 w 161925"/>
            <a:gd name="connsiteY9" fmla="*/ 23813 h 228600"/>
            <a:gd name="connsiteX10" fmla="*/ 57150 w 161925"/>
            <a:gd name="connsiteY10" fmla="*/ 4763 h 228600"/>
            <a:gd name="connsiteX11" fmla="*/ 42862 w 161925"/>
            <a:gd name="connsiteY11" fmla="*/ 0 h 228600"/>
            <a:gd name="connsiteX12" fmla="*/ 0 w 161925"/>
            <a:gd name="connsiteY12" fmla="*/ 19050 h 228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61925" h="228600">
              <a:moveTo>
                <a:pt x="0" y="19050"/>
              </a:moveTo>
              <a:lnTo>
                <a:pt x="95250" y="228600"/>
              </a:lnTo>
              <a:lnTo>
                <a:pt x="161925" y="214313"/>
              </a:lnTo>
              <a:cubicBezTo>
                <a:pt x="159911" y="196188"/>
                <a:pt x="163790" y="171297"/>
                <a:pt x="147637" y="157163"/>
              </a:cubicBezTo>
              <a:cubicBezTo>
                <a:pt x="139022" y="149625"/>
                <a:pt x="128587" y="144463"/>
                <a:pt x="119062" y="138113"/>
              </a:cubicBezTo>
              <a:lnTo>
                <a:pt x="104775" y="128588"/>
              </a:lnTo>
              <a:lnTo>
                <a:pt x="90487" y="119063"/>
              </a:lnTo>
              <a:cubicBezTo>
                <a:pt x="75393" y="96421"/>
                <a:pt x="82772" y="110204"/>
                <a:pt x="71437" y="76200"/>
              </a:cubicBezTo>
              <a:lnTo>
                <a:pt x="66675" y="61913"/>
              </a:lnTo>
              <a:cubicBezTo>
                <a:pt x="65087" y="49213"/>
                <a:pt x="64016" y="36438"/>
                <a:pt x="61912" y="23813"/>
              </a:cubicBezTo>
              <a:cubicBezTo>
                <a:pt x="60836" y="17357"/>
                <a:pt x="61239" y="9874"/>
                <a:pt x="57150" y="4763"/>
              </a:cubicBezTo>
              <a:cubicBezTo>
                <a:pt x="54014" y="843"/>
                <a:pt x="47625" y="1588"/>
                <a:pt x="42862" y="0"/>
              </a:cubicBezTo>
              <a:cubicBezTo>
                <a:pt x="11333" y="21019"/>
                <a:pt x="24526" y="13930"/>
                <a:pt x="0" y="1905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571500</xdr:colOff>
      <xdr:row>96</xdr:row>
      <xdr:rowOff>31745</xdr:rowOff>
    </xdr:from>
    <xdr:to>
      <xdr:col>4</xdr:col>
      <xdr:colOff>473108</xdr:colOff>
      <xdr:row>112</xdr:row>
      <xdr:rowOff>152400</xdr:rowOff>
    </xdr:to>
    <xdr:grpSp>
      <xdr:nvGrpSpPr>
        <xdr:cNvPr id="71" name="British_Columbia"/>
        <xdr:cNvGrpSpPr/>
      </xdr:nvGrpSpPr>
      <xdr:grpSpPr>
        <a:xfrm>
          <a:off x="683559" y="15406216"/>
          <a:ext cx="1716961" cy="2630772"/>
          <a:chOff x="685800" y="16173445"/>
          <a:chExt cx="1730408" cy="2762255"/>
        </a:xfrm>
        <a:solidFill>
          <a:srgbClr val="F5F5F5"/>
        </a:solidFill>
      </xdr:grpSpPr>
      <xdr:sp macro="" textlink="">
        <xdr:nvSpPr>
          <xdr:cNvPr id="5" name="Freeform 4"/>
          <xdr:cNvSpPr/>
        </xdr:nvSpPr>
        <xdr:spPr>
          <a:xfrm>
            <a:off x="824405" y="16173445"/>
            <a:ext cx="1591803" cy="2762255"/>
          </a:xfrm>
          <a:custGeom>
            <a:avLst/>
            <a:gdLst>
              <a:gd name="connsiteX0" fmla="*/ 1095 w 1591803"/>
              <a:gd name="connsiteY0" fmla="*/ 6355 h 2762255"/>
              <a:gd name="connsiteX1" fmla="*/ 26495 w 1591803"/>
              <a:gd name="connsiteY1" fmla="*/ 171455 h 2762255"/>
              <a:gd name="connsiteX2" fmla="*/ 39195 w 1591803"/>
              <a:gd name="connsiteY2" fmla="*/ 222255 h 2762255"/>
              <a:gd name="connsiteX3" fmla="*/ 191595 w 1591803"/>
              <a:gd name="connsiteY3" fmla="*/ 209555 h 2762255"/>
              <a:gd name="connsiteX4" fmla="*/ 216995 w 1591803"/>
              <a:gd name="connsiteY4" fmla="*/ 247655 h 2762255"/>
              <a:gd name="connsiteX5" fmla="*/ 242395 w 1591803"/>
              <a:gd name="connsiteY5" fmla="*/ 336555 h 2762255"/>
              <a:gd name="connsiteX6" fmla="*/ 267795 w 1591803"/>
              <a:gd name="connsiteY6" fmla="*/ 412755 h 2762255"/>
              <a:gd name="connsiteX7" fmla="*/ 280495 w 1591803"/>
              <a:gd name="connsiteY7" fmla="*/ 450855 h 2762255"/>
              <a:gd name="connsiteX8" fmla="*/ 267795 w 1591803"/>
              <a:gd name="connsiteY8" fmla="*/ 654055 h 2762255"/>
              <a:gd name="connsiteX9" fmla="*/ 267795 w 1591803"/>
              <a:gd name="connsiteY9" fmla="*/ 882655 h 2762255"/>
              <a:gd name="connsiteX10" fmla="*/ 280495 w 1591803"/>
              <a:gd name="connsiteY10" fmla="*/ 920755 h 2762255"/>
              <a:gd name="connsiteX11" fmla="*/ 318595 w 1591803"/>
              <a:gd name="connsiteY11" fmla="*/ 946155 h 2762255"/>
              <a:gd name="connsiteX12" fmla="*/ 343995 w 1591803"/>
              <a:gd name="connsiteY12" fmla="*/ 1022355 h 2762255"/>
              <a:gd name="connsiteX13" fmla="*/ 356695 w 1591803"/>
              <a:gd name="connsiteY13" fmla="*/ 1060455 h 2762255"/>
              <a:gd name="connsiteX14" fmla="*/ 305895 w 1591803"/>
              <a:gd name="connsiteY14" fmla="*/ 1123955 h 2762255"/>
              <a:gd name="connsiteX15" fmla="*/ 242395 w 1591803"/>
              <a:gd name="connsiteY15" fmla="*/ 1187455 h 2762255"/>
              <a:gd name="connsiteX16" fmla="*/ 216995 w 1591803"/>
              <a:gd name="connsiteY16" fmla="*/ 1263655 h 2762255"/>
              <a:gd name="connsiteX17" fmla="*/ 204295 w 1591803"/>
              <a:gd name="connsiteY17" fmla="*/ 1301755 h 2762255"/>
              <a:gd name="connsiteX18" fmla="*/ 216995 w 1591803"/>
              <a:gd name="connsiteY18" fmla="*/ 1390655 h 2762255"/>
              <a:gd name="connsiteX19" fmla="*/ 204295 w 1591803"/>
              <a:gd name="connsiteY19" fmla="*/ 1593855 h 2762255"/>
              <a:gd name="connsiteX20" fmla="*/ 216995 w 1591803"/>
              <a:gd name="connsiteY20" fmla="*/ 1631955 h 2762255"/>
              <a:gd name="connsiteX21" fmla="*/ 255095 w 1591803"/>
              <a:gd name="connsiteY21" fmla="*/ 1657355 h 2762255"/>
              <a:gd name="connsiteX22" fmla="*/ 242395 w 1591803"/>
              <a:gd name="connsiteY22" fmla="*/ 1911355 h 2762255"/>
              <a:gd name="connsiteX23" fmla="*/ 204295 w 1591803"/>
              <a:gd name="connsiteY23" fmla="*/ 1924055 h 2762255"/>
              <a:gd name="connsiteX24" fmla="*/ 242395 w 1591803"/>
              <a:gd name="connsiteY24" fmla="*/ 1936755 h 2762255"/>
              <a:gd name="connsiteX25" fmla="*/ 305895 w 1591803"/>
              <a:gd name="connsiteY25" fmla="*/ 2000255 h 2762255"/>
              <a:gd name="connsiteX26" fmla="*/ 343995 w 1591803"/>
              <a:gd name="connsiteY26" fmla="*/ 2076455 h 2762255"/>
              <a:gd name="connsiteX27" fmla="*/ 382095 w 1591803"/>
              <a:gd name="connsiteY27" fmla="*/ 2101855 h 2762255"/>
              <a:gd name="connsiteX28" fmla="*/ 432895 w 1591803"/>
              <a:gd name="connsiteY28" fmla="*/ 2216155 h 2762255"/>
              <a:gd name="connsiteX29" fmla="*/ 470995 w 1591803"/>
              <a:gd name="connsiteY29" fmla="*/ 2241555 h 2762255"/>
              <a:gd name="connsiteX30" fmla="*/ 572595 w 1591803"/>
              <a:gd name="connsiteY30" fmla="*/ 2393955 h 2762255"/>
              <a:gd name="connsiteX31" fmla="*/ 636095 w 1591803"/>
              <a:gd name="connsiteY31" fmla="*/ 2482855 h 2762255"/>
              <a:gd name="connsiteX32" fmla="*/ 750395 w 1591803"/>
              <a:gd name="connsiteY32" fmla="*/ 2533655 h 2762255"/>
              <a:gd name="connsiteX33" fmla="*/ 788495 w 1591803"/>
              <a:gd name="connsiteY33" fmla="*/ 2546355 h 2762255"/>
              <a:gd name="connsiteX34" fmla="*/ 826595 w 1591803"/>
              <a:gd name="connsiteY34" fmla="*/ 2559055 h 2762255"/>
              <a:gd name="connsiteX35" fmla="*/ 928195 w 1591803"/>
              <a:gd name="connsiteY35" fmla="*/ 2584455 h 2762255"/>
              <a:gd name="connsiteX36" fmla="*/ 1042495 w 1591803"/>
              <a:gd name="connsiteY36" fmla="*/ 2622555 h 2762255"/>
              <a:gd name="connsiteX37" fmla="*/ 1080595 w 1591803"/>
              <a:gd name="connsiteY37" fmla="*/ 2635255 h 2762255"/>
              <a:gd name="connsiteX38" fmla="*/ 1118695 w 1591803"/>
              <a:gd name="connsiteY38" fmla="*/ 2647955 h 2762255"/>
              <a:gd name="connsiteX39" fmla="*/ 1156795 w 1591803"/>
              <a:gd name="connsiteY39" fmla="*/ 2673355 h 2762255"/>
              <a:gd name="connsiteX40" fmla="*/ 1194895 w 1591803"/>
              <a:gd name="connsiteY40" fmla="*/ 2686055 h 2762255"/>
              <a:gd name="connsiteX41" fmla="*/ 1321895 w 1591803"/>
              <a:gd name="connsiteY41" fmla="*/ 2711455 h 2762255"/>
              <a:gd name="connsiteX42" fmla="*/ 1461595 w 1591803"/>
              <a:gd name="connsiteY42" fmla="*/ 2749555 h 2762255"/>
              <a:gd name="connsiteX43" fmla="*/ 1537795 w 1591803"/>
              <a:gd name="connsiteY43" fmla="*/ 2762255 h 2762255"/>
              <a:gd name="connsiteX44" fmla="*/ 1588595 w 1591803"/>
              <a:gd name="connsiteY44" fmla="*/ 2749555 h 2762255"/>
              <a:gd name="connsiteX45" fmla="*/ 1575895 w 1591803"/>
              <a:gd name="connsiteY45" fmla="*/ 2673355 h 2762255"/>
              <a:gd name="connsiteX46" fmla="*/ 1550495 w 1591803"/>
              <a:gd name="connsiteY46" fmla="*/ 2597155 h 2762255"/>
              <a:gd name="connsiteX47" fmla="*/ 1525095 w 1591803"/>
              <a:gd name="connsiteY47" fmla="*/ 2520955 h 2762255"/>
              <a:gd name="connsiteX48" fmla="*/ 1499695 w 1591803"/>
              <a:gd name="connsiteY48" fmla="*/ 2482855 h 2762255"/>
              <a:gd name="connsiteX49" fmla="*/ 1486995 w 1591803"/>
              <a:gd name="connsiteY49" fmla="*/ 2444755 h 2762255"/>
              <a:gd name="connsiteX50" fmla="*/ 1461595 w 1591803"/>
              <a:gd name="connsiteY50" fmla="*/ 2406655 h 2762255"/>
              <a:gd name="connsiteX51" fmla="*/ 1423495 w 1591803"/>
              <a:gd name="connsiteY51" fmla="*/ 2292355 h 2762255"/>
              <a:gd name="connsiteX52" fmla="*/ 1410795 w 1591803"/>
              <a:gd name="connsiteY52" fmla="*/ 2254255 h 2762255"/>
              <a:gd name="connsiteX53" fmla="*/ 1385395 w 1591803"/>
              <a:gd name="connsiteY53" fmla="*/ 2203455 h 2762255"/>
              <a:gd name="connsiteX54" fmla="*/ 1359995 w 1591803"/>
              <a:gd name="connsiteY54" fmla="*/ 2127255 h 2762255"/>
              <a:gd name="connsiteX55" fmla="*/ 1334595 w 1591803"/>
              <a:gd name="connsiteY55" fmla="*/ 2051055 h 2762255"/>
              <a:gd name="connsiteX56" fmla="*/ 1232995 w 1591803"/>
              <a:gd name="connsiteY56" fmla="*/ 1962155 h 2762255"/>
              <a:gd name="connsiteX57" fmla="*/ 1169495 w 1591803"/>
              <a:gd name="connsiteY57" fmla="*/ 1885955 h 2762255"/>
              <a:gd name="connsiteX58" fmla="*/ 1156795 w 1591803"/>
              <a:gd name="connsiteY58" fmla="*/ 1847855 h 2762255"/>
              <a:gd name="connsiteX59" fmla="*/ 1169495 w 1591803"/>
              <a:gd name="connsiteY59" fmla="*/ 1733555 h 2762255"/>
              <a:gd name="connsiteX60" fmla="*/ 1194895 w 1591803"/>
              <a:gd name="connsiteY60" fmla="*/ 1657355 h 2762255"/>
              <a:gd name="connsiteX61" fmla="*/ 1207595 w 1591803"/>
              <a:gd name="connsiteY61" fmla="*/ 1619255 h 2762255"/>
              <a:gd name="connsiteX62" fmla="*/ 1245695 w 1591803"/>
              <a:gd name="connsiteY62" fmla="*/ 1543055 h 2762255"/>
              <a:gd name="connsiteX63" fmla="*/ 1271095 w 1591803"/>
              <a:gd name="connsiteY63" fmla="*/ 1403355 h 2762255"/>
              <a:gd name="connsiteX64" fmla="*/ 1296495 w 1591803"/>
              <a:gd name="connsiteY64" fmla="*/ 1327155 h 2762255"/>
              <a:gd name="connsiteX65" fmla="*/ 1321895 w 1591803"/>
              <a:gd name="connsiteY65" fmla="*/ 1250955 h 2762255"/>
              <a:gd name="connsiteX66" fmla="*/ 1334595 w 1591803"/>
              <a:gd name="connsiteY66" fmla="*/ 1200155 h 2762255"/>
              <a:gd name="connsiteX67" fmla="*/ 1347295 w 1591803"/>
              <a:gd name="connsiteY67" fmla="*/ 1162055 h 2762255"/>
              <a:gd name="connsiteX68" fmla="*/ 1359995 w 1591803"/>
              <a:gd name="connsiteY68" fmla="*/ 1098555 h 2762255"/>
              <a:gd name="connsiteX69" fmla="*/ 1385395 w 1591803"/>
              <a:gd name="connsiteY69" fmla="*/ 1022355 h 2762255"/>
              <a:gd name="connsiteX70" fmla="*/ 1436195 w 1591803"/>
              <a:gd name="connsiteY70" fmla="*/ 869955 h 2762255"/>
              <a:gd name="connsiteX71" fmla="*/ 1461595 w 1591803"/>
              <a:gd name="connsiteY71" fmla="*/ 831855 h 2762255"/>
              <a:gd name="connsiteX72" fmla="*/ 1486995 w 1591803"/>
              <a:gd name="connsiteY72" fmla="*/ 755655 h 2762255"/>
              <a:gd name="connsiteX73" fmla="*/ 1448895 w 1591803"/>
              <a:gd name="connsiteY73" fmla="*/ 742955 h 2762255"/>
              <a:gd name="connsiteX74" fmla="*/ 1372695 w 1591803"/>
              <a:gd name="connsiteY74" fmla="*/ 692155 h 2762255"/>
              <a:gd name="connsiteX75" fmla="*/ 1334595 w 1591803"/>
              <a:gd name="connsiteY75" fmla="*/ 679455 h 2762255"/>
              <a:gd name="connsiteX76" fmla="*/ 1296495 w 1591803"/>
              <a:gd name="connsiteY76" fmla="*/ 654055 h 2762255"/>
              <a:gd name="connsiteX77" fmla="*/ 1194895 w 1591803"/>
              <a:gd name="connsiteY77" fmla="*/ 628655 h 2762255"/>
              <a:gd name="connsiteX78" fmla="*/ 1156795 w 1591803"/>
              <a:gd name="connsiteY78" fmla="*/ 615955 h 2762255"/>
              <a:gd name="connsiteX79" fmla="*/ 1093295 w 1591803"/>
              <a:gd name="connsiteY79" fmla="*/ 603255 h 2762255"/>
              <a:gd name="connsiteX80" fmla="*/ 978995 w 1591803"/>
              <a:gd name="connsiteY80" fmla="*/ 552455 h 2762255"/>
              <a:gd name="connsiteX81" fmla="*/ 940895 w 1591803"/>
              <a:gd name="connsiteY81" fmla="*/ 539755 h 2762255"/>
              <a:gd name="connsiteX82" fmla="*/ 826595 w 1591803"/>
              <a:gd name="connsiteY82" fmla="*/ 488955 h 2762255"/>
              <a:gd name="connsiteX83" fmla="*/ 788495 w 1591803"/>
              <a:gd name="connsiteY83" fmla="*/ 476255 h 2762255"/>
              <a:gd name="connsiteX84" fmla="*/ 712295 w 1591803"/>
              <a:gd name="connsiteY84" fmla="*/ 425455 h 2762255"/>
              <a:gd name="connsiteX85" fmla="*/ 636095 w 1591803"/>
              <a:gd name="connsiteY85" fmla="*/ 400055 h 2762255"/>
              <a:gd name="connsiteX86" fmla="*/ 597995 w 1591803"/>
              <a:gd name="connsiteY86" fmla="*/ 361955 h 2762255"/>
              <a:gd name="connsiteX87" fmla="*/ 521795 w 1591803"/>
              <a:gd name="connsiteY87" fmla="*/ 336555 h 2762255"/>
              <a:gd name="connsiteX88" fmla="*/ 483695 w 1591803"/>
              <a:gd name="connsiteY88" fmla="*/ 311155 h 2762255"/>
              <a:gd name="connsiteX89" fmla="*/ 445595 w 1591803"/>
              <a:gd name="connsiteY89" fmla="*/ 298455 h 2762255"/>
              <a:gd name="connsiteX90" fmla="*/ 369395 w 1591803"/>
              <a:gd name="connsiteY90" fmla="*/ 247655 h 2762255"/>
              <a:gd name="connsiteX91" fmla="*/ 331295 w 1591803"/>
              <a:gd name="connsiteY91" fmla="*/ 222255 h 2762255"/>
              <a:gd name="connsiteX92" fmla="*/ 255095 w 1591803"/>
              <a:gd name="connsiteY92" fmla="*/ 158755 h 2762255"/>
              <a:gd name="connsiteX93" fmla="*/ 216995 w 1591803"/>
              <a:gd name="connsiteY93" fmla="*/ 146055 h 2762255"/>
              <a:gd name="connsiteX94" fmla="*/ 178895 w 1591803"/>
              <a:gd name="connsiteY94" fmla="*/ 120655 h 2762255"/>
              <a:gd name="connsiteX95" fmla="*/ 140795 w 1591803"/>
              <a:gd name="connsiteY95" fmla="*/ 107955 h 2762255"/>
              <a:gd name="connsiteX96" fmla="*/ 64595 w 1591803"/>
              <a:gd name="connsiteY96" fmla="*/ 57155 h 2762255"/>
              <a:gd name="connsiteX97" fmla="*/ 1095 w 1591803"/>
              <a:gd name="connsiteY97" fmla="*/ 6355 h 27622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Lst>
            <a:rect l="l" t="t" r="r" b="b"/>
            <a:pathLst>
              <a:path w="1591803" h="2762255">
                <a:moveTo>
                  <a:pt x="1095" y="6355"/>
                </a:moveTo>
                <a:cubicBezTo>
                  <a:pt x="-5255" y="25405"/>
                  <a:pt x="17684" y="127402"/>
                  <a:pt x="26495" y="171455"/>
                </a:cubicBezTo>
                <a:cubicBezTo>
                  <a:pt x="29918" y="188571"/>
                  <a:pt x="34962" y="205322"/>
                  <a:pt x="39195" y="222255"/>
                </a:cubicBezTo>
                <a:cubicBezTo>
                  <a:pt x="139824" y="188712"/>
                  <a:pt x="88985" y="192453"/>
                  <a:pt x="191595" y="209555"/>
                </a:cubicBezTo>
                <a:cubicBezTo>
                  <a:pt x="200062" y="222255"/>
                  <a:pt x="210169" y="234003"/>
                  <a:pt x="216995" y="247655"/>
                </a:cubicBezTo>
                <a:cubicBezTo>
                  <a:pt x="227665" y="268995"/>
                  <a:pt x="236291" y="316210"/>
                  <a:pt x="242395" y="336555"/>
                </a:cubicBezTo>
                <a:cubicBezTo>
                  <a:pt x="250088" y="362200"/>
                  <a:pt x="259328" y="387355"/>
                  <a:pt x="267795" y="412755"/>
                </a:cubicBezTo>
                <a:lnTo>
                  <a:pt x="280495" y="450855"/>
                </a:lnTo>
                <a:cubicBezTo>
                  <a:pt x="276262" y="518588"/>
                  <a:pt x="272808" y="586375"/>
                  <a:pt x="267795" y="654055"/>
                </a:cubicBezTo>
                <a:cubicBezTo>
                  <a:pt x="257729" y="789950"/>
                  <a:pt x="245061" y="768987"/>
                  <a:pt x="267795" y="882655"/>
                </a:cubicBezTo>
                <a:cubicBezTo>
                  <a:pt x="270420" y="895782"/>
                  <a:pt x="272132" y="910302"/>
                  <a:pt x="280495" y="920755"/>
                </a:cubicBezTo>
                <a:cubicBezTo>
                  <a:pt x="290030" y="932674"/>
                  <a:pt x="305895" y="937688"/>
                  <a:pt x="318595" y="946155"/>
                </a:cubicBezTo>
                <a:lnTo>
                  <a:pt x="343995" y="1022355"/>
                </a:lnTo>
                <a:lnTo>
                  <a:pt x="356695" y="1060455"/>
                </a:lnTo>
                <a:cubicBezTo>
                  <a:pt x="331971" y="1134628"/>
                  <a:pt x="363340" y="1066510"/>
                  <a:pt x="305895" y="1123955"/>
                </a:cubicBezTo>
                <a:cubicBezTo>
                  <a:pt x="221228" y="1208622"/>
                  <a:pt x="343995" y="1119722"/>
                  <a:pt x="242395" y="1187455"/>
                </a:cubicBezTo>
                <a:lnTo>
                  <a:pt x="216995" y="1263655"/>
                </a:lnTo>
                <a:lnTo>
                  <a:pt x="204295" y="1301755"/>
                </a:lnTo>
                <a:cubicBezTo>
                  <a:pt x="208528" y="1331388"/>
                  <a:pt x="216995" y="1360721"/>
                  <a:pt x="216995" y="1390655"/>
                </a:cubicBezTo>
                <a:cubicBezTo>
                  <a:pt x="216995" y="1458520"/>
                  <a:pt x="204295" y="1525990"/>
                  <a:pt x="204295" y="1593855"/>
                </a:cubicBezTo>
                <a:cubicBezTo>
                  <a:pt x="204295" y="1607242"/>
                  <a:pt x="208632" y="1621502"/>
                  <a:pt x="216995" y="1631955"/>
                </a:cubicBezTo>
                <a:cubicBezTo>
                  <a:pt x="226530" y="1643874"/>
                  <a:pt x="242395" y="1648888"/>
                  <a:pt x="255095" y="1657355"/>
                </a:cubicBezTo>
                <a:cubicBezTo>
                  <a:pt x="250862" y="1742022"/>
                  <a:pt x="258257" y="1828080"/>
                  <a:pt x="242395" y="1911355"/>
                </a:cubicBezTo>
                <a:cubicBezTo>
                  <a:pt x="239890" y="1924506"/>
                  <a:pt x="204295" y="1910668"/>
                  <a:pt x="204295" y="1924055"/>
                </a:cubicBezTo>
                <a:cubicBezTo>
                  <a:pt x="204295" y="1937442"/>
                  <a:pt x="229695" y="1932522"/>
                  <a:pt x="242395" y="1936755"/>
                </a:cubicBezTo>
                <a:cubicBezTo>
                  <a:pt x="280495" y="1962155"/>
                  <a:pt x="284728" y="1957922"/>
                  <a:pt x="305895" y="2000255"/>
                </a:cubicBezTo>
                <a:cubicBezTo>
                  <a:pt x="326553" y="2041572"/>
                  <a:pt x="307599" y="2040059"/>
                  <a:pt x="343995" y="2076455"/>
                </a:cubicBezTo>
                <a:cubicBezTo>
                  <a:pt x="354788" y="2087248"/>
                  <a:pt x="369395" y="2093388"/>
                  <a:pt x="382095" y="2101855"/>
                </a:cubicBezTo>
                <a:cubicBezTo>
                  <a:pt x="394670" y="2139581"/>
                  <a:pt x="402706" y="2185966"/>
                  <a:pt x="432895" y="2216155"/>
                </a:cubicBezTo>
                <a:cubicBezTo>
                  <a:pt x="443688" y="2226948"/>
                  <a:pt x="458295" y="2233088"/>
                  <a:pt x="470995" y="2241555"/>
                </a:cubicBezTo>
                <a:lnTo>
                  <a:pt x="572595" y="2393955"/>
                </a:lnTo>
                <a:cubicBezTo>
                  <a:pt x="640328" y="2495555"/>
                  <a:pt x="553545" y="2455338"/>
                  <a:pt x="636095" y="2482855"/>
                </a:cubicBezTo>
                <a:cubicBezTo>
                  <a:pt x="696472" y="2523107"/>
                  <a:pt x="659715" y="2503428"/>
                  <a:pt x="750395" y="2533655"/>
                </a:cubicBezTo>
                <a:lnTo>
                  <a:pt x="788495" y="2546355"/>
                </a:lnTo>
                <a:cubicBezTo>
                  <a:pt x="801195" y="2550588"/>
                  <a:pt x="813608" y="2555808"/>
                  <a:pt x="826595" y="2559055"/>
                </a:cubicBezTo>
                <a:lnTo>
                  <a:pt x="928195" y="2584455"/>
                </a:lnTo>
                <a:lnTo>
                  <a:pt x="1042495" y="2622555"/>
                </a:lnTo>
                <a:lnTo>
                  <a:pt x="1080595" y="2635255"/>
                </a:lnTo>
                <a:lnTo>
                  <a:pt x="1118695" y="2647955"/>
                </a:lnTo>
                <a:cubicBezTo>
                  <a:pt x="1131395" y="2656422"/>
                  <a:pt x="1143143" y="2666529"/>
                  <a:pt x="1156795" y="2673355"/>
                </a:cubicBezTo>
                <a:cubicBezTo>
                  <a:pt x="1168769" y="2679342"/>
                  <a:pt x="1182023" y="2682377"/>
                  <a:pt x="1194895" y="2686055"/>
                </a:cubicBezTo>
                <a:cubicBezTo>
                  <a:pt x="1247942" y="2701211"/>
                  <a:pt x="1262018" y="2701475"/>
                  <a:pt x="1321895" y="2711455"/>
                </a:cubicBezTo>
                <a:cubicBezTo>
                  <a:pt x="1393113" y="2735194"/>
                  <a:pt x="1347008" y="2720908"/>
                  <a:pt x="1461595" y="2749555"/>
                </a:cubicBezTo>
                <a:cubicBezTo>
                  <a:pt x="1486577" y="2755800"/>
                  <a:pt x="1512395" y="2758022"/>
                  <a:pt x="1537795" y="2762255"/>
                </a:cubicBezTo>
                <a:cubicBezTo>
                  <a:pt x="1554728" y="2758022"/>
                  <a:pt x="1581719" y="2765598"/>
                  <a:pt x="1588595" y="2749555"/>
                </a:cubicBezTo>
                <a:cubicBezTo>
                  <a:pt x="1598739" y="2725887"/>
                  <a:pt x="1582140" y="2698337"/>
                  <a:pt x="1575895" y="2673355"/>
                </a:cubicBezTo>
                <a:cubicBezTo>
                  <a:pt x="1569401" y="2647380"/>
                  <a:pt x="1558962" y="2622555"/>
                  <a:pt x="1550495" y="2597155"/>
                </a:cubicBezTo>
                <a:lnTo>
                  <a:pt x="1525095" y="2520955"/>
                </a:lnTo>
                <a:cubicBezTo>
                  <a:pt x="1520268" y="2506475"/>
                  <a:pt x="1506521" y="2496507"/>
                  <a:pt x="1499695" y="2482855"/>
                </a:cubicBezTo>
                <a:cubicBezTo>
                  <a:pt x="1493708" y="2470881"/>
                  <a:pt x="1492982" y="2456729"/>
                  <a:pt x="1486995" y="2444755"/>
                </a:cubicBezTo>
                <a:cubicBezTo>
                  <a:pt x="1480169" y="2431103"/>
                  <a:pt x="1467794" y="2420603"/>
                  <a:pt x="1461595" y="2406655"/>
                </a:cubicBezTo>
                <a:lnTo>
                  <a:pt x="1423495" y="2292355"/>
                </a:lnTo>
                <a:cubicBezTo>
                  <a:pt x="1419262" y="2279655"/>
                  <a:pt x="1416782" y="2266229"/>
                  <a:pt x="1410795" y="2254255"/>
                </a:cubicBezTo>
                <a:cubicBezTo>
                  <a:pt x="1402328" y="2237322"/>
                  <a:pt x="1392426" y="2221033"/>
                  <a:pt x="1385395" y="2203455"/>
                </a:cubicBezTo>
                <a:cubicBezTo>
                  <a:pt x="1375451" y="2178596"/>
                  <a:pt x="1368462" y="2152655"/>
                  <a:pt x="1359995" y="2127255"/>
                </a:cubicBezTo>
                <a:lnTo>
                  <a:pt x="1334595" y="2051055"/>
                </a:lnTo>
                <a:cubicBezTo>
                  <a:pt x="1316603" y="1997080"/>
                  <a:pt x="1273212" y="2002372"/>
                  <a:pt x="1232995" y="1962155"/>
                </a:cubicBezTo>
                <a:cubicBezTo>
                  <a:pt x="1204908" y="1934068"/>
                  <a:pt x="1187176" y="1921318"/>
                  <a:pt x="1169495" y="1885955"/>
                </a:cubicBezTo>
                <a:cubicBezTo>
                  <a:pt x="1163508" y="1873981"/>
                  <a:pt x="1161028" y="1860555"/>
                  <a:pt x="1156795" y="1847855"/>
                </a:cubicBezTo>
                <a:cubicBezTo>
                  <a:pt x="1161028" y="1809755"/>
                  <a:pt x="1161977" y="1771145"/>
                  <a:pt x="1169495" y="1733555"/>
                </a:cubicBezTo>
                <a:cubicBezTo>
                  <a:pt x="1174746" y="1707301"/>
                  <a:pt x="1186428" y="1682755"/>
                  <a:pt x="1194895" y="1657355"/>
                </a:cubicBezTo>
                <a:lnTo>
                  <a:pt x="1207595" y="1619255"/>
                </a:lnTo>
                <a:cubicBezTo>
                  <a:pt x="1253263" y="1482251"/>
                  <a:pt x="1216905" y="1672610"/>
                  <a:pt x="1245695" y="1543055"/>
                </a:cubicBezTo>
                <a:cubicBezTo>
                  <a:pt x="1257312" y="1490778"/>
                  <a:pt x="1257228" y="1454202"/>
                  <a:pt x="1271095" y="1403355"/>
                </a:cubicBezTo>
                <a:cubicBezTo>
                  <a:pt x="1278140" y="1377524"/>
                  <a:pt x="1288028" y="1352555"/>
                  <a:pt x="1296495" y="1327155"/>
                </a:cubicBezTo>
                <a:lnTo>
                  <a:pt x="1321895" y="1250955"/>
                </a:lnTo>
                <a:cubicBezTo>
                  <a:pt x="1327415" y="1234396"/>
                  <a:pt x="1329800" y="1216938"/>
                  <a:pt x="1334595" y="1200155"/>
                </a:cubicBezTo>
                <a:cubicBezTo>
                  <a:pt x="1338273" y="1187283"/>
                  <a:pt x="1344048" y="1175042"/>
                  <a:pt x="1347295" y="1162055"/>
                </a:cubicBezTo>
                <a:cubicBezTo>
                  <a:pt x="1352530" y="1141114"/>
                  <a:pt x="1354315" y="1119380"/>
                  <a:pt x="1359995" y="1098555"/>
                </a:cubicBezTo>
                <a:cubicBezTo>
                  <a:pt x="1367040" y="1072724"/>
                  <a:pt x="1376928" y="1047755"/>
                  <a:pt x="1385395" y="1022355"/>
                </a:cubicBezTo>
                <a:lnTo>
                  <a:pt x="1436195" y="869955"/>
                </a:lnTo>
                <a:cubicBezTo>
                  <a:pt x="1441022" y="855475"/>
                  <a:pt x="1455396" y="845803"/>
                  <a:pt x="1461595" y="831855"/>
                </a:cubicBezTo>
                <a:cubicBezTo>
                  <a:pt x="1472469" y="807389"/>
                  <a:pt x="1486995" y="755655"/>
                  <a:pt x="1486995" y="755655"/>
                </a:cubicBezTo>
                <a:cubicBezTo>
                  <a:pt x="1474295" y="751422"/>
                  <a:pt x="1460597" y="749456"/>
                  <a:pt x="1448895" y="742955"/>
                </a:cubicBezTo>
                <a:cubicBezTo>
                  <a:pt x="1422210" y="728130"/>
                  <a:pt x="1401655" y="701808"/>
                  <a:pt x="1372695" y="692155"/>
                </a:cubicBezTo>
                <a:lnTo>
                  <a:pt x="1334595" y="679455"/>
                </a:lnTo>
                <a:cubicBezTo>
                  <a:pt x="1321895" y="670988"/>
                  <a:pt x="1310147" y="660881"/>
                  <a:pt x="1296495" y="654055"/>
                </a:cubicBezTo>
                <a:cubicBezTo>
                  <a:pt x="1267465" y="639540"/>
                  <a:pt x="1223878" y="635901"/>
                  <a:pt x="1194895" y="628655"/>
                </a:cubicBezTo>
                <a:cubicBezTo>
                  <a:pt x="1181908" y="625408"/>
                  <a:pt x="1169782" y="619202"/>
                  <a:pt x="1156795" y="615955"/>
                </a:cubicBezTo>
                <a:cubicBezTo>
                  <a:pt x="1135854" y="610720"/>
                  <a:pt x="1114462" y="607488"/>
                  <a:pt x="1093295" y="603255"/>
                </a:cubicBezTo>
                <a:cubicBezTo>
                  <a:pt x="1032918" y="563003"/>
                  <a:pt x="1069675" y="582682"/>
                  <a:pt x="978995" y="552455"/>
                </a:cubicBezTo>
                <a:lnTo>
                  <a:pt x="940895" y="539755"/>
                </a:lnTo>
                <a:cubicBezTo>
                  <a:pt x="880518" y="499503"/>
                  <a:pt x="917275" y="519182"/>
                  <a:pt x="826595" y="488955"/>
                </a:cubicBezTo>
                <a:lnTo>
                  <a:pt x="788495" y="476255"/>
                </a:lnTo>
                <a:cubicBezTo>
                  <a:pt x="763095" y="459322"/>
                  <a:pt x="741255" y="435108"/>
                  <a:pt x="712295" y="425455"/>
                </a:cubicBezTo>
                <a:lnTo>
                  <a:pt x="636095" y="400055"/>
                </a:lnTo>
                <a:cubicBezTo>
                  <a:pt x="623395" y="387355"/>
                  <a:pt x="613695" y="370677"/>
                  <a:pt x="597995" y="361955"/>
                </a:cubicBezTo>
                <a:cubicBezTo>
                  <a:pt x="574590" y="348952"/>
                  <a:pt x="521795" y="336555"/>
                  <a:pt x="521795" y="336555"/>
                </a:cubicBezTo>
                <a:cubicBezTo>
                  <a:pt x="509095" y="328088"/>
                  <a:pt x="497347" y="317981"/>
                  <a:pt x="483695" y="311155"/>
                </a:cubicBezTo>
                <a:cubicBezTo>
                  <a:pt x="471721" y="305168"/>
                  <a:pt x="457297" y="304956"/>
                  <a:pt x="445595" y="298455"/>
                </a:cubicBezTo>
                <a:cubicBezTo>
                  <a:pt x="418910" y="283630"/>
                  <a:pt x="394795" y="264588"/>
                  <a:pt x="369395" y="247655"/>
                </a:cubicBezTo>
                <a:cubicBezTo>
                  <a:pt x="356695" y="239188"/>
                  <a:pt x="342088" y="233048"/>
                  <a:pt x="331295" y="222255"/>
                </a:cubicBezTo>
                <a:cubicBezTo>
                  <a:pt x="303208" y="194168"/>
                  <a:pt x="290458" y="176436"/>
                  <a:pt x="255095" y="158755"/>
                </a:cubicBezTo>
                <a:cubicBezTo>
                  <a:pt x="243121" y="152768"/>
                  <a:pt x="229695" y="150288"/>
                  <a:pt x="216995" y="146055"/>
                </a:cubicBezTo>
                <a:cubicBezTo>
                  <a:pt x="204295" y="137588"/>
                  <a:pt x="192547" y="127481"/>
                  <a:pt x="178895" y="120655"/>
                </a:cubicBezTo>
                <a:cubicBezTo>
                  <a:pt x="166921" y="114668"/>
                  <a:pt x="151934" y="115381"/>
                  <a:pt x="140795" y="107955"/>
                </a:cubicBezTo>
                <a:cubicBezTo>
                  <a:pt x="45663" y="44534"/>
                  <a:pt x="155187" y="87352"/>
                  <a:pt x="64595" y="57155"/>
                </a:cubicBezTo>
                <a:cubicBezTo>
                  <a:pt x="20508" y="13068"/>
                  <a:pt x="7445" y="-12695"/>
                  <a:pt x="1095" y="6355"/>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Freeform 5"/>
          <xdr:cNvSpPr/>
        </xdr:nvSpPr>
        <xdr:spPr>
          <a:xfrm>
            <a:off x="950736" y="18087921"/>
            <a:ext cx="344664" cy="606479"/>
          </a:xfrm>
          <a:custGeom>
            <a:avLst/>
            <a:gdLst>
              <a:gd name="connsiteX0" fmla="*/ 1764 w 344664"/>
              <a:gd name="connsiteY0" fmla="*/ 9579 h 606479"/>
              <a:gd name="connsiteX1" fmla="*/ 14464 w 344664"/>
              <a:gd name="connsiteY1" fmla="*/ 98479 h 606479"/>
              <a:gd name="connsiteX2" fmla="*/ 39864 w 344664"/>
              <a:gd name="connsiteY2" fmla="*/ 174679 h 606479"/>
              <a:gd name="connsiteX3" fmla="*/ 52564 w 344664"/>
              <a:gd name="connsiteY3" fmla="*/ 301679 h 606479"/>
              <a:gd name="connsiteX4" fmla="*/ 90664 w 344664"/>
              <a:gd name="connsiteY4" fmla="*/ 314379 h 606479"/>
              <a:gd name="connsiteX5" fmla="*/ 116064 w 344664"/>
              <a:gd name="connsiteY5" fmla="*/ 352479 h 606479"/>
              <a:gd name="connsiteX6" fmla="*/ 141464 w 344664"/>
              <a:gd name="connsiteY6" fmla="*/ 441379 h 606479"/>
              <a:gd name="connsiteX7" fmla="*/ 154164 w 344664"/>
              <a:gd name="connsiteY7" fmla="*/ 479479 h 606479"/>
              <a:gd name="connsiteX8" fmla="*/ 268464 w 344664"/>
              <a:gd name="connsiteY8" fmla="*/ 555679 h 606479"/>
              <a:gd name="connsiteX9" fmla="*/ 306564 w 344664"/>
              <a:gd name="connsiteY9" fmla="*/ 581079 h 606479"/>
              <a:gd name="connsiteX10" fmla="*/ 344664 w 344664"/>
              <a:gd name="connsiteY10" fmla="*/ 606479 h 606479"/>
              <a:gd name="connsiteX11" fmla="*/ 331964 w 344664"/>
              <a:gd name="connsiteY11" fmla="*/ 504879 h 606479"/>
              <a:gd name="connsiteX12" fmla="*/ 306564 w 344664"/>
              <a:gd name="connsiteY12" fmla="*/ 466779 h 606479"/>
              <a:gd name="connsiteX13" fmla="*/ 293864 w 344664"/>
              <a:gd name="connsiteY13" fmla="*/ 428679 h 606479"/>
              <a:gd name="connsiteX14" fmla="*/ 230364 w 344664"/>
              <a:gd name="connsiteY14" fmla="*/ 288979 h 606479"/>
              <a:gd name="connsiteX15" fmla="*/ 179564 w 344664"/>
              <a:gd name="connsiteY15" fmla="*/ 212779 h 606479"/>
              <a:gd name="connsiteX16" fmla="*/ 90664 w 344664"/>
              <a:gd name="connsiteY16" fmla="*/ 98479 h 606479"/>
              <a:gd name="connsiteX17" fmla="*/ 52564 w 344664"/>
              <a:gd name="connsiteY17" fmla="*/ 22279 h 606479"/>
              <a:gd name="connsiteX18" fmla="*/ 1764 w 344664"/>
              <a:gd name="connsiteY18" fmla="*/ 9579 h 6064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44664" h="606479">
                <a:moveTo>
                  <a:pt x="1764" y="9579"/>
                </a:moveTo>
                <a:cubicBezTo>
                  <a:pt x="-4586" y="22279"/>
                  <a:pt x="7733" y="69311"/>
                  <a:pt x="14464" y="98479"/>
                </a:cubicBezTo>
                <a:cubicBezTo>
                  <a:pt x="20484" y="124567"/>
                  <a:pt x="39864" y="174679"/>
                  <a:pt x="39864" y="174679"/>
                </a:cubicBezTo>
                <a:cubicBezTo>
                  <a:pt x="44097" y="217012"/>
                  <a:pt x="38025" y="261696"/>
                  <a:pt x="52564" y="301679"/>
                </a:cubicBezTo>
                <a:cubicBezTo>
                  <a:pt x="57139" y="314260"/>
                  <a:pt x="80211" y="306016"/>
                  <a:pt x="90664" y="314379"/>
                </a:cubicBezTo>
                <a:cubicBezTo>
                  <a:pt x="102583" y="323914"/>
                  <a:pt x="109238" y="338827"/>
                  <a:pt x="116064" y="352479"/>
                </a:cubicBezTo>
                <a:cubicBezTo>
                  <a:pt x="126214" y="372779"/>
                  <a:pt x="136039" y="422390"/>
                  <a:pt x="141464" y="441379"/>
                </a:cubicBezTo>
                <a:cubicBezTo>
                  <a:pt x="145142" y="454251"/>
                  <a:pt x="144698" y="470013"/>
                  <a:pt x="154164" y="479479"/>
                </a:cubicBezTo>
                <a:lnTo>
                  <a:pt x="268464" y="555679"/>
                </a:lnTo>
                <a:lnTo>
                  <a:pt x="306564" y="581079"/>
                </a:lnTo>
                <a:lnTo>
                  <a:pt x="344664" y="606479"/>
                </a:lnTo>
                <a:cubicBezTo>
                  <a:pt x="340431" y="572612"/>
                  <a:pt x="340944" y="537807"/>
                  <a:pt x="331964" y="504879"/>
                </a:cubicBezTo>
                <a:cubicBezTo>
                  <a:pt x="327948" y="490153"/>
                  <a:pt x="313390" y="480431"/>
                  <a:pt x="306564" y="466779"/>
                </a:cubicBezTo>
                <a:cubicBezTo>
                  <a:pt x="300577" y="454805"/>
                  <a:pt x="296874" y="441723"/>
                  <a:pt x="293864" y="428679"/>
                </a:cubicBezTo>
                <a:cubicBezTo>
                  <a:pt x="261168" y="286995"/>
                  <a:pt x="310869" y="315814"/>
                  <a:pt x="230364" y="288979"/>
                </a:cubicBezTo>
                <a:lnTo>
                  <a:pt x="179564" y="212779"/>
                </a:lnTo>
                <a:cubicBezTo>
                  <a:pt x="135733" y="147032"/>
                  <a:pt x="124479" y="199925"/>
                  <a:pt x="90664" y="98479"/>
                </a:cubicBezTo>
                <a:cubicBezTo>
                  <a:pt x="82298" y="73380"/>
                  <a:pt x="74945" y="40184"/>
                  <a:pt x="52564" y="22279"/>
                </a:cubicBezTo>
                <a:cubicBezTo>
                  <a:pt x="15928" y="-7030"/>
                  <a:pt x="8114" y="-3121"/>
                  <a:pt x="1764" y="9579"/>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5" name="Freeform 64"/>
          <xdr:cNvSpPr/>
        </xdr:nvSpPr>
        <xdr:spPr>
          <a:xfrm>
            <a:off x="685800" y="17309720"/>
            <a:ext cx="170779" cy="318815"/>
          </a:xfrm>
          <a:custGeom>
            <a:avLst/>
            <a:gdLst>
              <a:gd name="connsiteX0" fmla="*/ 114300 w 170779"/>
              <a:gd name="connsiteY0" fmla="*/ 38480 h 318815"/>
              <a:gd name="connsiteX1" fmla="*/ 50800 w 170779"/>
              <a:gd name="connsiteY1" fmla="*/ 380 h 318815"/>
              <a:gd name="connsiteX2" fmla="*/ 38100 w 170779"/>
              <a:gd name="connsiteY2" fmla="*/ 51180 h 318815"/>
              <a:gd name="connsiteX3" fmla="*/ 0 w 170779"/>
              <a:gd name="connsiteY3" fmla="*/ 254380 h 318815"/>
              <a:gd name="connsiteX4" fmla="*/ 50800 w 170779"/>
              <a:gd name="connsiteY4" fmla="*/ 317880 h 318815"/>
              <a:gd name="connsiteX5" fmla="*/ 63500 w 170779"/>
              <a:gd name="connsiteY5" fmla="*/ 279780 h 318815"/>
              <a:gd name="connsiteX6" fmla="*/ 88900 w 170779"/>
              <a:gd name="connsiteY6" fmla="*/ 241680 h 318815"/>
              <a:gd name="connsiteX7" fmla="*/ 101600 w 170779"/>
              <a:gd name="connsiteY7" fmla="*/ 203580 h 318815"/>
              <a:gd name="connsiteX8" fmla="*/ 139700 w 170779"/>
              <a:gd name="connsiteY8" fmla="*/ 178180 h 318815"/>
              <a:gd name="connsiteX9" fmla="*/ 152400 w 170779"/>
              <a:gd name="connsiteY9" fmla="*/ 76580 h 318815"/>
              <a:gd name="connsiteX10" fmla="*/ 101600 w 170779"/>
              <a:gd name="connsiteY10" fmla="*/ 63880 h 318815"/>
              <a:gd name="connsiteX11" fmla="*/ 114300 w 170779"/>
              <a:gd name="connsiteY11" fmla="*/ 38480 h 318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70779" h="318815">
                <a:moveTo>
                  <a:pt x="114300" y="38480"/>
                </a:moveTo>
                <a:cubicBezTo>
                  <a:pt x="93133" y="25780"/>
                  <a:pt x="75149" y="-3678"/>
                  <a:pt x="50800" y="380"/>
                </a:cubicBezTo>
                <a:cubicBezTo>
                  <a:pt x="33583" y="3249"/>
                  <a:pt x="40139" y="33845"/>
                  <a:pt x="38100" y="51180"/>
                </a:cubicBezTo>
                <a:cubicBezTo>
                  <a:pt x="15312" y="244874"/>
                  <a:pt x="58483" y="166656"/>
                  <a:pt x="0" y="254380"/>
                </a:cubicBezTo>
                <a:cubicBezTo>
                  <a:pt x="5346" y="270419"/>
                  <a:pt x="15449" y="326718"/>
                  <a:pt x="50800" y="317880"/>
                </a:cubicBezTo>
                <a:cubicBezTo>
                  <a:pt x="63787" y="314633"/>
                  <a:pt x="57513" y="291754"/>
                  <a:pt x="63500" y="279780"/>
                </a:cubicBezTo>
                <a:cubicBezTo>
                  <a:pt x="70326" y="266128"/>
                  <a:pt x="82074" y="255332"/>
                  <a:pt x="88900" y="241680"/>
                </a:cubicBezTo>
                <a:cubicBezTo>
                  <a:pt x="94887" y="229706"/>
                  <a:pt x="93237" y="214033"/>
                  <a:pt x="101600" y="203580"/>
                </a:cubicBezTo>
                <a:cubicBezTo>
                  <a:pt x="111135" y="191661"/>
                  <a:pt x="127000" y="186647"/>
                  <a:pt x="139700" y="178180"/>
                </a:cubicBezTo>
                <a:cubicBezTo>
                  <a:pt x="161456" y="145546"/>
                  <a:pt x="190180" y="121917"/>
                  <a:pt x="152400" y="76580"/>
                </a:cubicBezTo>
                <a:cubicBezTo>
                  <a:pt x="141226" y="63171"/>
                  <a:pt x="118533" y="68113"/>
                  <a:pt x="101600" y="63880"/>
                </a:cubicBezTo>
                <a:lnTo>
                  <a:pt x="114300" y="3848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0</xdr:colOff>
      <xdr:row>87</xdr:row>
      <xdr:rowOff>63500</xdr:rowOff>
    </xdr:from>
    <xdr:to>
      <xdr:col>4</xdr:col>
      <xdr:colOff>76200</xdr:colOff>
      <xdr:row>99</xdr:row>
      <xdr:rowOff>139700</xdr:rowOff>
    </xdr:to>
    <xdr:sp macro="" textlink="">
      <xdr:nvSpPr>
        <xdr:cNvPr id="70" name="Yukon"/>
        <xdr:cNvSpPr/>
      </xdr:nvSpPr>
      <xdr:spPr>
        <a:xfrm>
          <a:off x="723900" y="14719300"/>
          <a:ext cx="1295400" cy="2057400"/>
        </a:xfrm>
        <a:custGeom>
          <a:avLst/>
          <a:gdLst>
            <a:gd name="connsiteX0" fmla="*/ 965200 w 1295400"/>
            <a:gd name="connsiteY0" fmla="*/ 0 h 2057400"/>
            <a:gd name="connsiteX1" fmla="*/ 927100 w 1295400"/>
            <a:gd name="connsiteY1" fmla="*/ 63500 h 2057400"/>
            <a:gd name="connsiteX2" fmla="*/ 914400 w 1295400"/>
            <a:gd name="connsiteY2" fmla="*/ 101600 h 2057400"/>
            <a:gd name="connsiteX3" fmla="*/ 876300 w 1295400"/>
            <a:gd name="connsiteY3" fmla="*/ 139700 h 2057400"/>
            <a:gd name="connsiteX4" fmla="*/ 812800 w 1295400"/>
            <a:gd name="connsiteY4" fmla="*/ 241300 h 2057400"/>
            <a:gd name="connsiteX5" fmla="*/ 787400 w 1295400"/>
            <a:gd name="connsiteY5" fmla="*/ 279400 h 2057400"/>
            <a:gd name="connsiteX6" fmla="*/ 774700 w 1295400"/>
            <a:gd name="connsiteY6" fmla="*/ 317500 h 2057400"/>
            <a:gd name="connsiteX7" fmla="*/ 698500 w 1295400"/>
            <a:gd name="connsiteY7" fmla="*/ 393700 h 2057400"/>
            <a:gd name="connsiteX8" fmla="*/ 673100 w 1295400"/>
            <a:gd name="connsiteY8" fmla="*/ 431800 h 2057400"/>
            <a:gd name="connsiteX9" fmla="*/ 635000 w 1295400"/>
            <a:gd name="connsiteY9" fmla="*/ 457200 h 2057400"/>
            <a:gd name="connsiteX10" fmla="*/ 609600 w 1295400"/>
            <a:gd name="connsiteY10" fmla="*/ 495300 h 2057400"/>
            <a:gd name="connsiteX11" fmla="*/ 584200 w 1295400"/>
            <a:gd name="connsiteY11" fmla="*/ 546100 h 2057400"/>
            <a:gd name="connsiteX12" fmla="*/ 546100 w 1295400"/>
            <a:gd name="connsiteY12" fmla="*/ 584200 h 2057400"/>
            <a:gd name="connsiteX13" fmla="*/ 482600 w 1295400"/>
            <a:gd name="connsiteY13" fmla="*/ 647700 h 2057400"/>
            <a:gd name="connsiteX14" fmla="*/ 419100 w 1295400"/>
            <a:gd name="connsiteY14" fmla="*/ 762000 h 2057400"/>
            <a:gd name="connsiteX15" fmla="*/ 381000 w 1295400"/>
            <a:gd name="connsiteY15" fmla="*/ 800100 h 2057400"/>
            <a:gd name="connsiteX16" fmla="*/ 330200 w 1295400"/>
            <a:gd name="connsiteY16" fmla="*/ 876300 h 2057400"/>
            <a:gd name="connsiteX17" fmla="*/ 304800 w 1295400"/>
            <a:gd name="connsiteY17" fmla="*/ 914400 h 2057400"/>
            <a:gd name="connsiteX18" fmla="*/ 266700 w 1295400"/>
            <a:gd name="connsiteY18" fmla="*/ 952500 h 2057400"/>
            <a:gd name="connsiteX19" fmla="*/ 228600 w 1295400"/>
            <a:gd name="connsiteY19" fmla="*/ 1028700 h 2057400"/>
            <a:gd name="connsiteX20" fmla="*/ 190500 w 1295400"/>
            <a:gd name="connsiteY20" fmla="*/ 1054100 h 2057400"/>
            <a:gd name="connsiteX21" fmla="*/ 165100 w 1295400"/>
            <a:gd name="connsiteY21" fmla="*/ 1092200 h 2057400"/>
            <a:gd name="connsiteX22" fmla="*/ 88900 w 1295400"/>
            <a:gd name="connsiteY22" fmla="*/ 1168400 h 2057400"/>
            <a:gd name="connsiteX23" fmla="*/ 38100 w 1295400"/>
            <a:gd name="connsiteY23" fmla="*/ 1244600 h 2057400"/>
            <a:gd name="connsiteX24" fmla="*/ 12700 w 1295400"/>
            <a:gd name="connsiteY24" fmla="*/ 1282700 h 2057400"/>
            <a:gd name="connsiteX25" fmla="*/ 0 w 1295400"/>
            <a:gd name="connsiteY25" fmla="*/ 1320800 h 2057400"/>
            <a:gd name="connsiteX26" fmla="*/ 63500 w 1295400"/>
            <a:gd name="connsiteY26" fmla="*/ 1384300 h 2057400"/>
            <a:gd name="connsiteX27" fmla="*/ 76200 w 1295400"/>
            <a:gd name="connsiteY27" fmla="*/ 1422400 h 2057400"/>
            <a:gd name="connsiteX28" fmla="*/ 114300 w 1295400"/>
            <a:gd name="connsiteY28" fmla="*/ 1435100 h 2057400"/>
            <a:gd name="connsiteX29" fmla="*/ 152400 w 1295400"/>
            <a:gd name="connsiteY29" fmla="*/ 1460500 h 2057400"/>
            <a:gd name="connsiteX30" fmla="*/ 190500 w 1295400"/>
            <a:gd name="connsiteY30" fmla="*/ 1473200 h 2057400"/>
            <a:gd name="connsiteX31" fmla="*/ 203200 w 1295400"/>
            <a:gd name="connsiteY31" fmla="*/ 1511300 h 2057400"/>
            <a:gd name="connsiteX32" fmla="*/ 279400 w 1295400"/>
            <a:gd name="connsiteY32" fmla="*/ 1536700 h 2057400"/>
            <a:gd name="connsiteX33" fmla="*/ 317500 w 1295400"/>
            <a:gd name="connsiteY33" fmla="*/ 1562100 h 2057400"/>
            <a:gd name="connsiteX34" fmla="*/ 342900 w 1295400"/>
            <a:gd name="connsiteY34" fmla="*/ 1600200 h 2057400"/>
            <a:gd name="connsiteX35" fmla="*/ 381000 w 1295400"/>
            <a:gd name="connsiteY35" fmla="*/ 1612900 h 2057400"/>
            <a:gd name="connsiteX36" fmla="*/ 419100 w 1295400"/>
            <a:gd name="connsiteY36" fmla="*/ 1638300 h 2057400"/>
            <a:gd name="connsiteX37" fmla="*/ 495300 w 1295400"/>
            <a:gd name="connsiteY37" fmla="*/ 1676400 h 2057400"/>
            <a:gd name="connsiteX38" fmla="*/ 533400 w 1295400"/>
            <a:gd name="connsiteY38" fmla="*/ 1714500 h 2057400"/>
            <a:gd name="connsiteX39" fmla="*/ 609600 w 1295400"/>
            <a:gd name="connsiteY39" fmla="*/ 1752600 h 2057400"/>
            <a:gd name="connsiteX40" fmla="*/ 723900 w 1295400"/>
            <a:gd name="connsiteY40" fmla="*/ 1828800 h 2057400"/>
            <a:gd name="connsiteX41" fmla="*/ 762000 w 1295400"/>
            <a:gd name="connsiteY41" fmla="*/ 1841500 h 2057400"/>
            <a:gd name="connsiteX42" fmla="*/ 876300 w 1295400"/>
            <a:gd name="connsiteY42" fmla="*/ 1905000 h 2057400"/>
            <a:gd name="connsiteX43" fmla="*/ 952500 w 1295400"/>
            <a:gd name="connsiteY43" fmla="*/ 1943100 h 2057400"/>
            <a:gd name="connsiteX44" fmla="*/ 990600 w 1295400"/>
            <a:gd name="connsiteY44" fmla="*/ 1968500 h 2057400"/>
            <a:gd name="connsiteX45" fmla="*/ 1041400 w 1295400"/>
            <a:gd name="connsiteY45" fmla="*/ 1981200 h 2057400"/>
            <a:gd name="connsiteX46" fmla="*/ 1117600 w 1295400"/>
            <a:gd name="connsiteY46" fmla="*/ 2006600 h 2057400"/>
            <a:gd name="connsiteX47" fmla="*/ 1168400 w 1295400"/>
            <a:gd name="connsiteY47" fmla="*/ 2019300 h 2057400"/>
            <a:gd name="connsiteX48" fmla="*/ 1244600 w 1295400"/>
            <a:gd name="connsiteY48" fmla="*/ 2044700 h 2057400"/>
            <a:gd name="connsiteX49" fmla="*/ 1282700 w 1295400"/>
            <a:gd name="connsiteY49" fmla="*/ 2057400 h 2057400"/>
            <a:gd name="connsiteX50" fmla="*/ 1295400 w 1295400"/>
            <a:gd name="connsiteY50" fmla="*/ 2019300 h 2057400"/>
            <a:gd name="connsiteX51" fmla="*/ 1244600 w 1295400"/>
            <a:gd name="connsiteY51" fmla="*/ 1955800 h 2057400"/>
            <a:gd name="connsiteX52" fmla="*/ 1168400 w 1295400"/>
            <a:gd name="connsiteY52" fmla="*/ 1930400 h 2057400"/>
            <a:gd name="connsiteX53" fmla="*/ 1143000 w 1295400"/>
            <a:gd name="connsiteY53" fmla="*/ 1854200 h 2057400"/>
            <a:gd name="connsiteX54" fmla="*/ 1130300 w 1295400"/>
            <a:gd name="connsiteY54" fmla="*/ 1676400 h 2057400"/>
            <a:gd name="connsiteX55" fmla="*/ 1092200 w 1295400"/>
            <a:gd name="connsiteY55" fmla="*/ 1663700 h 2057400"/>
            <a:gd name="connsiteX56" fmla="*/ 1079500 w 1295400"/>
            <a:gd name="connsiteY56" fmla="*/ 1612900 h 2057400"/>
            <a:gd name="connsiteX57" fmla="*/ 1016000 w 1295400"/>
            <a:gd name="connsiteY57" fmla="*/ 1498600 h 2057400"/>
            <a:gd name="connsiteX58" fmla="*/ 1054100 w 1295400"/>
            <a:gd name="connsiteY58" fmla="*/ 1384300 h 2057400"/>
            <a:gd name="connsiteX59" fmla="*/ 1066800 w 1295400"/>
            <a:gd name="connsiteY59" fmla="*/ 1308100 h 2057400"/>
            <a:gd name="connsiteX60" fmla="*/ 1092200 w 1295400"/>
            <a:gd name="connsiteY60" fmla="*/ 1231900 h 2057400"/>
            <a:gd name="connsiteX61" fmla="*/ 1079500 w 1295400"/>
            <a:gd name="connsiteY61" fmla="*/ 1092200 h 2057400"/>
            <a:gd name="connsiteX62" fmla="*/ 1041400 w 1295400"/>
            <a:gd name="connsiteY62" fmla="*/ 1066800 h 2057400"/>
            <a:gd name="connsiteX63" fmla="*/ 1054100 w 1295400"/>
            <a:gd name="connsiteY63" fmla="*/ 927100 h 2057400"/>
            <a:gd name="connsiteX64" fmla="*/ 1066800 w 1295400"/>
            <a:gd name="connsiteY64" fmla="*/ 863600 h 2057400"/>
            <a:gd name="connsiteX65" fmla="*/ 1092200 w 1295400"/>
            <a:gd name="connsiteY65" fmla="*/ 736600 h 2057400"/>
            <a:gd name="connsiteX66" fmla="*/ 1066800 w 1295400"/>
            <a:gd name="connsiteY66" fmla="*/ 635000 h 2057400"/>
            <a:gd name="connsiteX67" fmla="*/ 1054100 w 1295400"/>
            <a:gd name="connsiteY67" fmla="*/ 596900 h 2057400"/>
            <a:gd name="connsiteX68" fmla="*/ 1016000 w 1295400"/>
            <a:gd name="connsiteY68" fmla="*/ 571500 h 2057400"/>
            <a:gd name="connsiteX69" fmla="*/ 990600 w 1295400"/>
            <a:gd name="connsiteY69" fmla="*/ 533400 h 2057400"/>
            <a:gd name="connsiteX70" fmla="*/ 1003300 w 1295400"/>
            <a:gd name="connsiteY70" fmla="*/ 482600 h 2057400"/>
            <a:gd name="connsiteX71" fmla="*/ 1041400 w 1295400"/>
            <a:gd name="connsiteY71" fmla="*/ 406400 h 2057400"/>
            <a:gd name="connsiteX72" fmla="*/ 1054100 w 1295400"/>
            <a:gd name="connsiteY72" fmla="*/ 368300 h 2057400"/>
            <a:gd name="connsiteX73" fmla="*/ 1079500 w 1295400"/>
            <a:gd name="connsiteY73" fmla="*/ 330200 h 2057400"/>
            <a:gd name="connsiteX74" fmla="*/ 1104900 w 1295400"/>
            <a:gd name="connsiteY74" fmla="*/ 254000 h 2057400"/>
            <a:gd name="connsiteX75" fmla="*/ 1079500 w 1295400"/>
            <a:gd name="connsiteY75" fmla="*/ 177800 h 2057400"/>
            <a:gd name="connsiteX76" fmla="*/ 1066800 w 1295400"/>
            <a:gd name="connsiteY76" fmla="*/ 139700 h 2057400"/>
            <a:gd name="connsiteX77" fmla="*/ 1016000 w 1295400"/>
            <a:gd name="connsiteY77" fmla="*/ 63500 h 2057400"/>
            <a:gd name="connsiteX78" fmla="*/ 990600 w 1295400"/>
            <a:gd name="connsiteY78" fmla="*/ 25400 h 2057400"/>
            <a:gd name="connsiteX79" fmla="*/ 965200 w 1295400"/>
            <a:gd name="connsiteY79" fmla="*/ 0 h 20574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1295400" h="2057400">
              <a:moveTo>
                <a:pt x="965200" y="0"/>
              </a:moveTo>
              <a:cubicBezTo>
                <a:pt x="952500" y="21167"/>
                <a:pt x="938139" y="41422"/>
                <a:pt x="927100" y="63500"/>
              </a:cubicBezTo>
              <a:cubicBezTo>
                <a:pt x="921113" y="75474"/>
                <a:pt x="921826" y="90461"/>
                <a:pt x="914400" y="101600"/>
              </a:cubicBezTo>
              <a:cubicBezTo>
                <a:pt x="904437" y="116544"/>
                <a:pt x="889000" y="127000"/>
                <a:pt x="876300" y="139700"/>
              </a:cubicBezTo>
              <a:cubicBezTo>
                <a:pt x="846073" y="230380"/>
                <a:pt x="873177" y="201048"/>
                <a:pt x="812800" y="241300"/>
              </a:cubicBezTo>
              <a:cubicBezTo>
                <a:pt x="804333" y="254000"/>
                <a:pt x="794226" y="265748"/>
                <a:pt x="787400" y="279400"/>
              </a:cubicBezTo>
              <a:cubicBezTo>
                <a:pt x="781413" y="291374"/>
                <a:pt x="782919" y="306933"/>
                <a:pt x="774700" y="317500"/>
              </a:cubicBezTo>
              <a:cubicBezTo>
                <a:pt x="752647" y="345854"/>
                <a:pt x="718425" y="363812"/>
                <a:pt x="698500" y="393700"/>
              </a:cubicBezTo>
              <a:cubicBezTo>
                <a:pt x="690033" y="406400"/>
                <a:pt x="683893" y="421007"/>
                <a:pt x="673100" y="431800"/>
              </a:cubicBezTo>
              <a:cubicBezTo>
                <a:pt x="662307" y="442593"/>
                <a:pt x="647700" y="448733"/>
                <a:pt x="635000" y="457200"/>
              </a:cubicBezTo>
              <a:cubicBezTo>
                <a:pt x="626533" y="469900"/>
                <a:pt x="617173" y="482048"/>
                <a:pt x="609600" y="495300"/>
              </a:cubicBezTo>
              <a:cubicBezTo>
                <a:pt x="600207" y="511738"/>
                <a:pt x="595204" y="530694"/>
                <a:pt x="584200" y="546100"/>
              </a:cubicBezTo>
              <a:cubicBezTo>
                <a:pt x="573761" y="560715"/>
                <a:pt x="557598" y="570402"/>
                <a:pt x="546100" y="584200"/>
              </a:cubicBezTo>
              <a:cubicBezTo>
                <a:pt x="493183" y="647700"/>
                <a:pt x="552450" y="601133"/>
                <a:pt x="482600" y="647700"/>
              </a:cubicBezTo>
              <a:cubicBezTo>
                <a:pt x="460247" y="714760"/>
                <a:pt x="477326" y="674661"/>
                <a:pt x="419100" y="762000"/>
              </a:cubicBezTo>
              <a:cubicBezTo>
                <a:pt x="409137" y="776944"/>
                <a:pt x="392027" y="785923"/>
                <a:pt x="381000" y="800100"/>
              </a:cubicBezTo>
              <a:cubicBezTo>
                <a:pt x="362258" y="824197"/>
                <a:pt x="347133" y="850900"/>
                <a:pt x="330200" y="876300"/>
              </a:cubicBezTo>
              <a:cubicBezTo>
                <a:pt x="321733" y="889000"/>
                <a:pt x="315593" y="903607"/>
                <a:pt x="304800" y="914400"/>
              </a:cubicBezTo>
              <a:lnTo>
                <a:pt x="266700" y="952500"/>
              </a:lnTo>
              <a:cubicBezTo>
                <a:pt x="256371" y="983488"/>
                <a:pt x="253219" y="1004081"/>
                <a:pt x="228600" y="1028700"/>
              </a:cubicBezTo>
              <a:cubicBezTo>
                <a:pt x="217807" y="1039493"/>
                <a:pt x="203200" y="1045633"/>
                <a:pt x="190500" y="1054100"/>
              </a:cubicBezTo>
              <a:cubicBezTo>
                <a:pt x="182033" y="1066800"/>
                <a:pt x="175241" y="1080792"/>
                <a:pt x="165100" y="1092200"/>
              </a:cubicBezTo>
              <a:cubicBezTo>
                <a:pt x="141235" y="1119048"/>
                <a:pt x="108825" y="1138512"/>
                <a:pt x="88900" y="1168400"/>
              </a:cubicBezTo>
              <a:lnTo>
                <a:pt x="38100" y="1244600"/>
              </a:lnTo>
              <a:cubicBezTo>
                <a:pt x="29633" y="1257300"/>
                <a:pt x="17527" y="1268220"/>
                <a:pt x="12700" y="1282700"/>
              </a:cubicBezTo>
              <a:lnTo>
                <a:pt x="0" y="1320800"/>
              </a:lnTo>
              <a:cubicBezTo>
                <a:pt x="38100" y="1346200"/>
                <a:pt x="42333" y="1341967"/>
                <a:pt x="63500" y="1384300"/>
              </a:cubicBezTo>
              <a:cubicBezTo>
                <a:pt x="69487" y="1396274"/>
                <a:pt x="66734" y="1412934"/>
                <a:pt x="76200" y="1422400"/>
              </a:cubicBezTo>
              <a:cubicBezTo>
                <a:pt x="85666" y="1431866"/>
                <a:pt x="101600" y="1430867"/>
                <a:pt x="114300" y="1435100"/>
              </a:cubicBezTo>
              <a:cubicBezTo>
                <a:pt x="127000" y="1443567"/>
                <a:pt x="138748" y="1453674"/>
                <a:pt x="152400" y="1460500"/>
              </a:cubicBezTo>
              <a:cubicBezTo>
                <a:pt x="164374" y="1466487"/>
                <a:pt x="181034" y="1463734"/>
                <a:pt x="190500" y="1473200"/>
              </a:cubicBezTo>
              <a:cubicBezTo>
                <a:pt x="199966" y="1482666"/>
                <a:pt x="192307" y="1503519"/>
                <a:pt x="203200" y="1511300"/>
              </a:cubicBezTo>
              <a:cubicBezTo>
                <a:pt x="224987" y="1526862"/>
                <a:pt x="279400" y="1536700"/>
                <a:pt x="279400" y="1536700"/>
              </a:cubicBezTo>
              <a:cubicBezTo>
                <a:pt x="292100" y="1545167"/>
                <a:pt x="306707" y="1551307"/>
                <a:pt x="317500" y="1562100"/>
              </a:cubicBezTo>
              <a:cubicBezTo>
                <a:pt x="328293" y="1572893"/>
                <a:pt x="330981" y="1590665"/>
                <a:pt x="342900" y="1600200"/>
              </a:cubicBezTo>
              <a:cubicBezTo>
                <a:pt x="353353" y="1608563"/>
                <a:pt x="368300" y="1608667"/>
                <a:pt x="381000" y="1612900"/>
              </a:cubicBezTo>
              <a:cubicBezTo>
                <a:pt x="393700" y="1621367"/>
                <a:pt x="405448" y="1631474"/>
                <a:pt x="419100" y="1638300"/>
              </a:cubicBezTo>
              <a:cubicBezTo>
                <a:pt x="476378" y="1666939"/>
                <a:pt x="440705" y="1630904"/>
                <a:pt x="495300" y="1676400"/>
              </a:cubicBezTo>
              <a:cubicBezTo>
                <a:pt x="509098" y="1687898"/>
                <a:pt x="519602" y="1703002"/>
                <a:pt x="533400" y="1714500"/>
              </a:cubicBezTo>
              <a:cubicBezTo>
                <a:pt x="566226" y="1741855"/>
                <a:pt x="571415" y="1739872"/>
                <a:pt x="609600" y="1752600"/>
              </a:cubicBezTo>
              <a:lnTo>
                <a:pt x="723900" y="1828800"/>
              </a:lnTo>
              <a:cubicBezTo>
                <a:pt x="735039" y="1836226"/>
                <a:pt x="749300" y="1837267"/>
                <a:pt x="762000" y="1841500"/>
              </a:cubicBezTo>
              <a:cubicBezTo>
                <a:pt x="849339" y="1899726"/>
                <a:pt x="809240" y="1882647"/>
                <a:pt x="876300" y="1905000"/>
              </a:cubicBezTo>
              <a:cubicBezTo>
                <a:pt x="985489" y="1977793"/>
                <a:pt x="847340" y="1890520"/>
                <a:pt x="952500" y="1943100"/>
              </a:cubicBezTo>
              <a:cubicBezTo>
                <a:pt x="966152" y="1949926"/>
                <a:pt x="976571" y="1962487"/>
                <a:pt x="990600" y="1968500"/>
              </a:cubicBezTo>
              <a:cubicBezTo>
                <a:pt x="1006643" y="1975376"/>
                <a:pt x="1024682" y="1976184"/>
                <a:pt x="1041400" y="1981200"/>
              </a:cubicBezTo>
              <a:cubicBezTo>
                <a:pt x="1067045" y="1988893"/>
                <a:pt x="1092200" y="1998133"/>
                <a:pt x="1117600" y="2006600"/>
              </a:cubicBezTo>
              <a:cubicBezTo>
                <a:pt x="1134159" y="2012120"/>
                <a:pt x="1151682" y="2014284"/>
                <a:pt x="1168400" y="2019300"/>
              </a:cubicBezTo>
              <a:cubicBezTo>
                <a:pt x="1194045" y="2026993"/>
                <a:pt x="1219200" y="2036233"/>
                <a:pt x="1244600" y="2044700"/>
              </a:cubicBezTo>
              <a:lnTo>
                <a:pt x="1282700" y="2057400"/>
              </a:lnTo>
              <a:cubicBezTo>
                <a:pt x="1286933" y="2044700"/>
                <a:pt x="1295400" y="2032687"/>
                <a:pt x="1295400" y="2019300"/>
              </a:cubicBezTo>
              <a:cubicBezTo>
                <a:pt x="1295400" y="1984106"/>
                <a:pt x="1273855" y="1968802"/>
                <a:pt x="1244600" y="1955800"/>
              </a:cubicBezTo>
              <a:cubicBezTo>
                <a:pt x="1220134" y="1944926"/>
                <a:pt x="1168400" y="1930400"/>
                <a:pt x="1168400" y="1930400"/>
              </a:cubicBezTo>
              <a:cubicBezTo>
                <a:pt x="1159933" y="1905000"/>
                <a:pt x="1144908" y="1880906"/>
                <a:pt x="1143000" y="1854200"/>
              </a:cubicBezTo>
              <a:cubicBezTo>
                <a:pt x="1138767" y="1794933"/>
                <a:pt x="1145610" y="1733811"/>
                <a:pt x="1130300" y="1676400"/>
              </a:cubicBezTo>
              <a:cubicBezTo>
                <a:pt x="1126851" y="1663465"/>
                <a:pt x="1104900" y="1667933"/>
                <a:pt x="1092200" y="1663700"/>
              </a:cubicBezTo>
              <a:cubicBezTo>
                <a:pt x="1087967" y="1646767"/>
                <a:pt x="1087306" y="1628512"/>
                <a:pt x="1079500" y="1612900"/>
              </a:cubicBezTo>
              <a:cubicBezTo>
                <a:pt x="992161" y="1438223"/>
                <a:pt x="1051120" y="1603961"/>
                <a:pt x="1016000" y="1498600"/>
              </a:cubicBezTo>
              <a:lnTo>
                <a:pt x="1054100" y="1384300"/>
              </a:lnTo>
              <a:cubicBezTo>
                <a:pt x="1062243" y="1359871"/>
                <a:pt x="1060555" y="1333082"/>
                <a:pt x="1066800" y="1308100"/>
              </a:cubicBezTo>
              <a:cubicBezTo>
                <a:pt x="1073294" y="1282125"/>
                <a:pt x="1092200" y="1231900"/>
                <a:pt x="1092200" y="1231900"/>
              </a:cubicBezTo>
              <a:cubicBezTo>
                <a:pt x="1087967" y="1185333"/>
                <a:pt x="1093251" y="1136891"/>
                <a:pt x="1079500" y="1092200"/>
              </a:cubicBezTo>
              <a:cubicBezTo>
                <a:pt x="1075011" y="1077611"/>
                <a:pt x="1043721" y="1081886"/>
                <a:pt x="1041400" y="1066800"/>
              </a:cubicBezTo>
              <a:cubicBezTo>
                <a:pt x="1034290" y="1020585"/>
                <a:pt x="1048300" y="973498"/>
                <a:pt x="1054100" y="927100"/>
              </a:cubicBezTo>
              <a:cubicBezTo>
                <a:pt x="1056777" y="905681"/>
                <a:pt x="1063251" y="884892"/>
                <a:pt x="1066800" y="863600"/>
              </a:cubicBezTo>
              <a:cubicBezTo>
                <a:pt x="1086258" y="746854"/>
                <a:pt x="1067859" y="809624"/>
                <a:pt x="1092200" y="736600"/>
              </a:cubicBezTo>
              <a:cubicBezTo>
                <a:pt x="1083733" y="702733"/>
                <a:pt x="1077839" y="668118"/>
                <a:pt x="1066800" y="635000"/>
              </a:cubicBezTo>
              <a:cubicBezTo>
                <a:pt x="1062567" y="622300"/>
                <a:pt x="1062463" y="607353"/>
                <a:pt x="1054100" y="596900"/>
              </a:cubicBezTo>
              <a:cubicBezTo>
                <a:pt x="1044565" y="584981"/>
                <a:pt x="1028700" y="579967"/>
                <a:pt x="1016000" y="571500"/>
              </a:cubicBezTo>
              <a:cubicBezTo>
                <a:pt x="1007533" y="558800"/>
                <a:pt x="992759" y="548510"/>
                <a:pt x="990600" y="533400"/>
              </a:cubicBezTo>
              <a:cubicBezTo>
                <a:pt x="988132" y="516121"/>
                <a:pt x="998505" y="499383"/>
                <a:pt x="1003300" y="482600"/>
              </a:cubicBezTo>
              <a:cubicBezTo>
                <a:pt x="1024581" y="408116"/>
                <a:pt x="1004294" y="480613"/>
                <a:pt x="1041400" y="406400"/>
              </a:cubicBezTo>
              <a:cubicBezTo>
                <a:pt x="1047387" y="394426"/>
                <a:pt x="1048113" y="380274"/>
                <a:pt x="1054100" y="368300"/>
              </a:cubicBezTo>
              <a:cubicBezTo>
                <a:pt x="1060926" y="354648"/>
                <a:pt x="1073301" y="344148"/>
                <a:pt x="1079500" y="330200"/>
              </a:cubicBezTo>
              <a:cubicBezTo>
                <a:pt x="1090374" y="305734"/>
                <a:pt x="1104900" y="254000"/>
                <a:pt x="1104900" y="254000"/>
              </a:cubicBezTo>
              <a:lnTo>
                <a:pt x="1079500" y="177800"/>
              </a:lnTo>
              <a:cubicBezTo>
                <a:pt x="1075267" y="165100"/>
                <a:pt x="1074226" y="150839"/>
                <a:pt x="1066800" y="139700"/>
              </a:cubicBezTo>
              <a:lnTo>
                <a:pt x="1016000" y="63500"/>
              </a:lnTo>
              <a:cubicBezTo>
                <a:pt x="1007533" y="50800"/>
                <a:pt x="1005080" y="30227"/>
                <a:pt x="990600" y="25400"/>
              </a:cubicBezTo>
              <a:lnTo>
                <a:pt x="965200" y="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63500</xdr:colOff>
      <xdr:row>100</xdr:row>
      <xdr:rowOff>114300</xdr:rowOff>
    </xdr:from>
    <xdr:to>
      <xdr:col>6</xdr:col>
      <xdr:colOff>12700</xdr:colOff>
      <xdr:row>113</xdr:row>
      <xdr:rowOff>87369</xdr:rowOff>
    </xdr:to>
    <xdr:sp macro="" textlink="">
      <xdr:nvSpPr>
        <xdr:cNvPr id="73" name="Alberta"/>
        <xdr:cNvSpPr/>
      </xdr:nvSpPr>
      <xdr:spPr>
        <a:xfrm>
          <a:off x="2006600" y="16916400"/>
          <a:ext cx="1168400" cy="2119369"/>
        </a:xfrm>
        <a:custGeom>
          <a:avLst/>
          <a:gdLst>
            <a:gd name="connsiteX0" fmla="*/ 317500 w 1168400"/>
            <a:gd name="connsiteY0" fmla="*/ 0 h 2119369"/>
            <a:gd name="connsiteX1" fmla="*/ 419100 w 1168400"/>
            <a:gd name="connsiteY1" fmla="*/ 38100 h 2119369"/>
            <a:gd name="connsiteX2" fmla="*/ 508000 w 1168400"/>
            <a:gd name="connsiteY2" fmla="*/ 50800 h 2119369"/>
            <a:gd name="connsiteX3" fmla="*/ 609600 w 1168400"/>
            <a:gd name="connsiteY3" fmla="*/ 76200 h 2119369"/>
            <a:gd name="connsiteX4" fmla="*/ 685800 w 1168400"/>
            <a:gd name="connsiteY4" fmla="*/ 101600 h 2119369"/>
            <a:gd name="connsiteX5" fmla="*/ 723900 w 1168400"/>
            <a:gd name="connsiteY5" fmla="*/ 114300 h 2119369"/>
            <a:gd name="connsiteX6" fmla="*/ 812800 w 1168400"/>
            <a:gd name="connsiteY6" fmla="*/ 127000 h 2119369"/>
            <a:gd name="connsiteX7" fmla="*/ 939800 w 1168400"/>
            <a:gd name="connsiteY7" fmla="*/ 165100 h 2119369"/>
            <a:gd name="connsiteX8" fmla="*/ 977900 w 1168400"/>
            <a:gd name="connsiteY8" fmla="*/ 177800 h 2119369"/>
            <a:gd name="connsiteX9" fmla="*/ 1054100 w 1168400"/>
            <a:gd name="connsiteY9" fmla="*/ 190500 h 2119369"/>
            <a:gd name="connsiteX10" fmla="*/ 1130300 w 1168400"/>
            <a:gd name="connsiteY10" fmla="*/ 215900 h 2119369"/>
            <a:gd name="connsiteX11" fmla="*/ 1168400 w 1168400"/>
            <a:gd name="connsiteY11" fmla="*/ 228600 h 2119369"/>
            <a:gd name="connsiteX12" fmla="*/ 1155700 w 1168400"/>
            <a:gd name="connsiteY12" fmla="*/ 279400 h 2119369"/>
            <a:gd name="connsiteX13" fmla="*/ 1117600 w 1168400"/>
            <a:gd name="connsiteY13" fmla="*/ 292100 h 2119369"/>
            <a:gd name="connsiteX14" fmla="*/ 1079500 w 1168400"/>
            <a:gd name="connsiteY14" fmla="*/ 317500 h 2119369"/>
            <a:gd name="connsiteX15" fmla="*/ 1054100 w 1168400"/>
            <a:gd name="connsiteY15" fmla="*/ 355600 h 2119369"/>
            <a:gd name="connsiteX16" fmla="*/ 1130300 w 1168400"/>
            <a:gd name="connsiteY16" fmla="*/ 368300 h 2119369"/>
            <a:gd name="connsiteX17" fmla="*/ 1104900 w 1168400"/>
            <a:gd name="connsiteY17" fmla="*/ 622300 h 2119369"/>
            <a:gd name="connsiteX18" fmla="*/ 1092200 w 1168400"/>
            <a:gd name="connsiteY18" fmla="*/ 711200 h 2119369"/>
            <a:gd name="connsiteX19" fmla="*/ 1079500 w 1168400"/>
            <a:gd name="connsiteY19" fmla="*/ 762000 h 2119369"/>
            <a:gd name="connsiteX20" fmla="*/ 1066800 w 1168400"/>
            <a:gd name="connsiteY20" fmla="*/ 914400 h 2119369"/>
            <a:gd name="connsiteX21" fmla="*/ 1016000 w 1168400"/>
            <a:gd name="connsiteY21" fmla="*/ 1028700 h 2119369"/>
            <a:gd name="connsiteX22" fmla="*/ 1003300 w 1168400"/>
            <a:gd name="connsiteY22" fmla="*/ 1066800 h 2119369"/>
            <a:gd name="connsiteX23" fmla="*/ 990600 w 1168400"/>
            <a:gd name="connsiteY23" fmla="*/ 1333500 h 2119369"/>
            <a:gd name="connsiteX24" fmla="*/ 965200 w 1168400"/>
            <a:gd name="connsiteY24" fmla="*/ 1473200 h 2119369"/>
            <a:gd name="connsiteX25" fmla="*/ 952500 w 1168400"/>
            <a:gd name="connsiteY25" fmla="*/ 1701800 h 2119369"/>
            <a:gd name="connsiteX26" fmla="*/ 939800 w 1168400"/>
            <a:gd name="connsiteY26" fmla="*/ 1739900 h 2119369"/>
            <a:gd name="connsiteX27" fmla="*/ 927100 w 1168400"/>
            <a:gd name="connsiteY27" fmla="*/ 1816100 h 2119369"/>
            <a:gd name="connsiteX28" fmla="*/ 914400 w 1168400"/>
            <a:gd name="connsiteY28" fmla="*/ 1854200 h 2119369"/>
            <a:gd name="connsiteX29" fmla="*/ 901700 w 1168400"/>
            <a:gd name="connsiteY29" fmla="*/ 1905000 h 2119369"/>
            <a:gd name="connsiteX30" fmla="*/ 889000 w 1168400"/>
            <a:gd name="connsiteY30" fmla="*/ 2108200 h 2119369"/>
            <a:gd name="connsiteX31" fmla="*/ 508000 w 1168400"/>
            <a:gd name="connsiteY31" fmla="*/ 2070100 h 2119369"/>
            <a:gd name="connsiteX32" fmla="*/ 431800 w 1168400"/>
            <a:gd name="connsiteY32" fmla="*/ 2044700 h 2119369"/>
            <a:gd name="connsiteX33" fmla="*/ 406400 w 1168400"/>
            <a:gd name="connsiteY33" fmla="*/ 2006600 h 2119369"/>
            <a:gd name="connsiteX34" fmla="*/ 368300 w 1168400"/>
            <a:gd name="connsiteY34" fmla="*/ 1879600 h 2119369"/>
            <a:gd name="connsiteX35" fmla="*/ 317500 w 1168400"/>
            <a:gd name="connsiteY35" fmla="*/ 1765300 h 2119369"/>
            <a:gd name="connsiteX36" fmla="*/ 292100 w 1168400"/>
            <a:gd name="connsiteY36" fmla="*/ 1727200 h 2119369"/>
            <a:gd name="connsiteX37" fmla="*/ 266700 w 1168400"/>
            <a:gd name="connsiteY37" fmla="*/ 1651000 h 2119369"/>
            <a:gd name="connsiteX38" fmla="*/ 254000 w 1168400"/>
            <a:gd name="connsiteY38" fmla="*/ 1536700 h 2119369"/>
            <a:gd name="connsiteX39" fmla="*/ 228600 w 1168400"/>
            <a:gd name="connsiteY39" fmla="*/ 1498600 h 2119369"/>
            <a:gd name="connsiteX40" fmla="*/ 203200 w 1168400"/>
            <a:gd name="connsiteY40" fmla="*/ 1422400 h 2119369"/>
            <a:gd name="connsiteX41" fmla="*/ 177800 w 1168400"/>
            <a:gd name="connsiteY41" fmla="*/ 1384300 h 2119369"/>
            <a:gd name="connsiteX42" fmla="*/ 165100 w 1168400"/>
            <a:gd name="connsiteY42" fmla="*/ 1346200 h 2119369"/>
            <a:gd name="connsiteX43" fmla="*/ 114300 w 1168400"/>
            <a:gd name="connsiteY43" fmla="*/ 1270000 h 2119369"/>
            <a:gd name="connsiteX44" fmla="*/ 50800 w 1168400"/>
            <a:gd name="connsiteY44" fmla="*/ 1219200 h 2119369"/>
            <a:gd name="connsiteX45" fmla="*/ 12700 w 1168400"/>
            <a:gd name="connsiteY45" fmla="*/ 1143000 h 2119369"/>
            <a:gd name="connsiteX46" fmla="*/ 0 w 1168400"/>
            <a:gd name="connsiteY46" fmla="*/ 1104900 h 2119369"/>
            <a:gd name="connsiteX47" fmla="*/ 25400 w 1168400"/>
            <a:gd name="connsiteY47" fmla="*/ 914400 h 2119369"/>
            <a:gd name="connsiteX48" fmla="*/ 38100 w 1168400"/>
            <a:gd name="connsiteY48" fmla="*/ 850900 h 2119369"/>
            <a:gd name="connsiteX49" fmla="*/ 50800 w 1168400"/>
            <a:gd name="connsiteY49" fmla="*/ 800100 h 2119369"/>
            <a:gd name="connsiteX50" fmla="*/ 63500 w 1168400"/>
            <a:gd name="connsiteY50" fmla="*/ 723900 h 2119369"/>
            <a:gd name="connsiteX51" fmla="*/ 88900 w 1168400"/>
            <a:gd name="connsiteY51" fmla="*/ 647700 h 2119369"/>
            <a:gd name="connsiteX52" fmla="*/ 114300 w 1168400"/>
            <a:gd name="connsiteY52" fmla="*/ 571500 h 2119369"/>
            <a:gd name="connsiteX53" fmla="*/ 152400 w 1168400"/>
            <a:gd name="connsiteY53" fmla="*/ 457200 h 2119369"/>
            <a:gd name="connsiteX54" fmla="*/ 165100 w 1168400"/>
            <a:gd name="connsiteY54" fmla="*/ 419100 h 2119369"/>
            <a:gd name="connsiteX55" fmla="*/ 190500 w 1168400"/>
            <a:gd name="connsiteY55" fmla="*/ 317500 h 2119369"/>
            <a:gd name="connsiteX56" fmla="*/ 215900 w 1168400"/>
            <a:gd name="connsiteY56" fmla="*/ 241300 h 2119369"/>
            <a:gd name="connsiteX57" fmla="*/ 228600 w 1168400"/>
            <a:gd name="connsiteY57" fmla="*/ 203200 h 2119369"/>
            <a:gd name="connsiteX58" fmla="*/ 241300 w 1168400"/>
            <a:gd name="connsiteY58" fmla="*/ 165100 h 2119369"/>
            <a:gd name="connsiteX59" fmla="*/ 279400 w 1168400"/>
            <a:gd name="connsiteY59" fmla="*/ 38100 h 2119369"/>
            <a:gd name="connsiteX60" fmla="*/ 317500 w 1168400"/>
            <a:gd name="connsiteY60" fmla="*/ 0 h 21193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Lst>
          <a:rect l="l" t="t" r="r" b="b"/>
          <a:pathLst>
            <a:path w="1168400" h="2119369">
              <a:moveTo>
                <a:pt x="317500" y="0"/>
              </a:moveTo>
              <a:cubicBezTo>
                <a:pt x="340783" y="0"/>
                <a:pt x="399191" y="34118"/>
                <a:pt x="419100" y="38100"/>
              </a:cubicBezTo>
              <a:cubicBezTo>
                <a:pt x="448453" y="43971"/>
                <a:pt x="478647" y="44929"/>
                <a:pt x="508000" y="50800"/>
              </a:cubicBezTo>
              <a:cubicBezTo>
                <a:pt x="542231" y="57646"/>
                <a:pt x="575733" y="67733"/>
                <a:pt x="609600" y="76200"/>
              </a:cubicBezTo>
              <a:cubicBezTo>
                <a:pt x="635575" y="82694"/>
                <a:pt x="660400" y="93133"/>
                <a:pt x="685800" y="101600"/>
              </a:cubicBezTo>
              <a:cubicBezTo>
                <a:pt x="698500" y="105833"/>
                <a:pt x="710648" y="112407"/>
                <a:pt x="723900" y="114300"/>
              </a:cubicBezTo>
              <a:lnTo>
                <a:pt x="812800" y="127000"/>
              </a:lnTo>
              <a:cubicBezTo>
                <a:pt x="993884" y="187361"/>
                <a:pt x="805445" y="126713"/>
                <a:pt x="939800" y="165100"/>
              </a:cubicBezTo>
              <a:cubicBezTo>
                <a:pt x="952672" y="168778"/>
                <a:pt x="964832" y="174896"/>
                <a:pt x="977900" y="177800"/>
              </a:cubicBezTo>
              <a:cubicBezTo>
                <a:pt x="1003037" y="183386"/>
                <a:pt x="1028700" y="186267"/>
                <a:pt x="1054100" y="190500"/>
              </a:cubicBezTo>
              <a:lnTo>
                <a:pt x="1130300" y="215900"/>
              </a:lnTo>
              <a:lnTo>
                <a:pt x="1168400" y="228600"/>
              </a:lnTo>
              <a:cubicBezTo>
                <a:pt x="1164167" y="245533"/>
                <a:pt x="1166604" y="265770"/>
                <a:pt x="1155700" y="279400"/>
              </a:cubicBezTo>
              <a:cubicBezTo>
                <a:pt x="1147337" y="289853"/>
                <a:pt x="1129574" y="286113"/>
                <a:pt x="1117600" y="292100"/>
              </a:cubicBezTo>
              <a:cubicBezTo>
                <a:pt x="1103948" y="298926"/>
                <a:pt x="1092200" y="309033"/>
                <a:pt x="1079500" y="317500"/>
              </a:cubicBezTo>
              <a:cubicBezTo>
                <a:pt x="1071033" y="330200"/>
                <a:pt x="1051107" y="340633"/>
                <a:pt x="1054100" y="355600"/>
              </a:cubicBezTo>
              <a:cubicBezTo>
                <a:pt x="1063332" y="401761"/>
                <a:pt x="1112808" y="374131"/>
                <a:pt x="1130300" y="368300"/>
              </a:cubicBezTo>
              <a:cubicBezTo>
                <a:pt x="1117923" y="516830"/>
                <a:pt x="1121809" y="495481"/>
                <a:pt x="1104900" y="622300"/>
              </a:cubicBezTo>
              <a:cubicBezTo>
                <a:pt x="1100944" y="651972"/>
                <a:pt x="1097555" y="681749"/>
                <a:pt x="1092200" y="711200"/>
              </a:cubicBezTo>
              <a:cubicBezTo>
                <a:pt x="1089078" y="728373"/>
                <a:pt x="1083733" y="745067"/>
                <a:pt x="1079500" y="762000"/>
              </a:cubicBezTo>
              <a:cubicBezTo>
                <a:pt x="1075267" y="812800"/>
                <a:pt x="1075180" y="864118"/>
                <a:pt x="1066800" y="914400"/>
              </a:cubicBezTo>
              <a:cubicBezTo>
                <a:pt x="1050418" y="1012694"/>
                <a:pt x="1048359" y="963982"/>
                <a:pt x="1016000" y="1028700"/>
              </a:cubicBezTo>
              <a:cubicBezTo>
                <a:pt x="1010013" y="1040674"/>
                <a:pt x="1007533" y="1054100"/>
                <a:pt x="1003300" y="1066800"/>
              </a:cubicBezTo>
              <a:cubicBezTo>
                <a:pt x="1038680" y="1172941"/>
                <a:pt x="1026438" y="1118473"/>
                <a:pt x="990600" y="1333500"/>
              </a:cubicBezTo>
              <a:cubicBezTo>
                <a:pt x="974351" y="1430992"/>
                <a:pt x="982950" y="1384450"/>
                <a:pt x="965200" y="1473200"/>
              </a:cubicBezTo>
              <a:cubicBezTo>
                <a:pt x="960967" y="1549400"/>
                <a:pt x="959736" y="1625826"/>
                <a:pt x="952500" y="1701800"/>
              </a:cubicBezTo>
              <a:cubicBezTo>
                <a:pt x="951231" y="1715127"/>
                <a:pt x="942704" y="1726832"/>
                <a:pt x="939800" y="1739900"/>
              </a:cubicBezTo>
              <a:cubicBezTo>
                <a:pt x="934214" y="1765037"/>
                <a:pt x="932686" y="1790963"/>
                <a:pt x="927100" y="1816100"/>
              </a:cubicBezTo>
              <a:cubicBezTo>
                <a:pt x="924196" y="1829168"/>
                <a:pt x="918078" y="1841328"/>
                <a:pt x="914400" y="1854200"/>
              </a:cubicBezTo>
              <a:cubicBezTo>
                <a:pt x="909605" y="1870983"/>
                <a:pt x="905933" y="1888067"/>
                <a:pt x="901700" y="1905000"/>
              </a:cubicBezTo>
              <a:cubicBezTo>
                <a:pt x="897467" y="1972733"/>
                <a:pt x="944224" y="2068754"/>
                <a:pt x="889000" y="2108200"/>
              </a:cubicBezTo>
              <a:cubicBezTo>
                <a:pt x="840254" y="2143018"/>
                <a:pt x="591639" y="2086828"/>
                <a:pt x="508000" y="2070100"/>
              </a:cubicBezTo>
              <a:cubicBezTo>
                <a:pt x="481746" y="2064849"/>
                <a:pt x="431800" y="2044700"/>
                <a:pt x="431800" y="2044700"/>
              </a:cubicBezTo>
              <a:cubicBezTo>
                <a:pt x="423333" y="2032000"/>
                <a:pt x="412413" y="2020629"/>
                <a:pt x="406400" y="2006600"/>
              </a:cubicBezTo>
              <a:cubicBezTo>
                <a:pt x="385102" y="1956904"/>
                <a:pt x="402448" y="1930822"/>
                <a:pt x="368300" y="1879600"/>
              </a:cubicBezTo>
              <a:cubicBezTo>
                <a:pt x="328048" y="1819223"/>
                <a:pt x="347727" y="1855980"/>
                <a:pt x="317500" y="1765300"/>
              </a:cubicBezTo>
              <a:cubicBezTo>
                <a:pt x="312673" y="1750820"/>
                <a:pt x="298299" y="1741148"/>
                <a:pt x="292100" y="1727200"/>
              </a:cubicBezTo>
              <a:cubicBezTo>
                <a:pt x="281226" y="1702734"/>
                <a:pt x="266700" y="1651000"/>
                <a:pt x="266700" y="1651000"/>
              </a:cubicBezTo>
              <a:cubicBezTo>
                <a:pt x="262467" y="1612900"/>
                <a:pt x="263297" y="1573890"/>
                <a:pt x="254000" y="1536700"/>
              </a:cubicBezTo>
              <a:cubicBezTo>
                <a:pt x="250298" y="1521892"/>
                <a:pt x="234799" y="1512548"/>
                <a:pt x="228600" y="1498600"/>
              </a:cubicBezTo>
              <a:cubicBezTo>
                <a:pt x="217726" y="1474134"/>
                <a:pt x="218052" y="1444677"/>
                <a:pt x="203200" y="1422400"/>
              </a:cubicBezTo>
              <a:cubicBezTo>
                <a:pt x="194733" y="1409700"/>
                <a:pt x="184626" y="1397952"/>
                <a:pt x="177800" y="1384300"/>
              </a:cubicBezTo>
              <a:cubicBezTo>
                <a:pt x="171813" y="1372326"/>
                <a:pt x="171601" y="1357902"/>
                <a:pt x="165100" y="1346200"/>
              </a:cubicBezTo>
              <a:cubicBezTo>
                <a:pt x="150275" y="1319515"/>
                <a:pt x="131233" y="1295400"/>
                <a:pt x="114300" y="1270000"/>
              </a:cubicBezTo>
              <a:cubicBezTo>
                <a:pt x="81474" y="1220761"/>
                <a:pt x="103380" y="1236727"/>
                <a:pt x="50800" y="1219200"/>
              </a:cubicBezTo>
              <a:cubicBezTo>
                <a:pt x="18878" y="1123435"/>
                <a:pt x="61939" y="1241477"/>
                <a:pt x="12700" y="1143000"/>
              </a:cubicBezTo>
              <a:cubicBezTo>
                <a:pt x="6713" y="1131026"/>
                <a:pt x="4233" y="1117600"/>
                <a:pt x="0" y="1104900"/>
              </a:cubicBezTo>
              <a:cubicBezTo>
                <a:pt x="11502" y="1001378"/>
                <a:pt x="9112" y="1003982"/>
                <a:pt x="25400" y="914400"/>
              </a:cubicBezTo>
              <a:cubicBezTo>
                <a:pt x="29261" y="893162"/>
                <a:pt x="33417" y="871972"/>
                <a:pt x="38100" y="850900"/>
              </a:cubicBezTo>
              <a:cubicBezTo>
                <a:pt x="41886" y="833861"/>
                <a:pt x="47377" y="817216"/>
                <a:pt x="50800" y="800100"/>
              </a:cubicBezTo>
              <a:cubicBezTo>
                <a:pt x="55850" y="774850"/>
                <a:pt x="57255" y="748882"/>
                <a:pt x="63500" y="723900"/>
              </a:cubicBezTo>
              <a:cubicBezTo>
                <a:pt x="69994" y="697925"/>
                <a:pt x="80433" y="673100"/>
                <a:pt x="88900" y="647700"/>
              </a:cubicBezTo>
              <a:lnTo>
                <a:pt x="114300" y="571500"/>
              </a:lnTo>
              <a:lnTo>
                <a:pt x="152400" y="457200"/>
              </a:lnTo>
              <a:cubicBezTo>
                <a:pt x="156633" y="444500"/>
                <a:pt x="161853" y="432087"/>
                <a:pt x="165100" y="419100"/>
              </a:cubicBezTo>
              <a:lnTo>
                <a:pt x="190500" y="317500"/>
              </a:lnTo>
              <a:cubicBezTo>
                <a:pt x="196994" y="291525"/>
                <a:pt x="207433" y="266700"/>
                <a:pt x="215900" y="241300"/>
              </a:cubicBezTo>
              <a:lnTo>
                <a:pt x="228600" y="203200"/>
              </a:lnTo>
              <a:cubicBezTo>
                <a:pt x="232833" y="190500"/>
                <a:pt x="238053" y="178087"/>
                <a:pt x="241300" y="165100"/>
              </a:cubicBezTo>
              <a:cubicBezTo>
                <a:pt x="260494" y="88325"/>
                <a:pt x="248480" y="130859"/>
                <a:pt x="279400" y="38100"/>
              </a:cubicBezTo>
              <a:cubicBezTo>
                <a:pt x="283186" y="26741"/>
                <a:pt x="294217" y="0"/>
                <a:pt x="317500" y="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342318</xdr:colOff>
      <xdr:row>102</xdr:row>
      <xdr:rowOff>7770</xdr:rowOff>
    </xdr:from>
    <xdr:to>
      <xdr:col>7</xdr:col>
      <xdr:colOff>114797</xdr:colOff>
      <xdr:row>114</xdr:row>
      <xdr:rowOff>12700</xdr:rowOff>
    </xdr:to>
    <xdr:sp macro="" textlink="">
      <xdr:nvSpPr>
        <xdr:cNvPr id="74" name="Saskatchewan"/>
        <xdr:cNvSpPr/>
      </xdr:nvSpPr>
      <xdr:spPr>
        <a:xfrm>
          <a:off x="2895018" y="17140070"/>
          <a:ext cx="991679" cy="1986130"/>
        </a:xfrm>
        <a:custGeom>
          <a:avLst/>
          <a:gdLst>
            <a:gd name="connsiteX0" fmla="*/ 13282 w 991679"/>
            <a:gd name="connsiteY0" fmla="*/ 1884530 h 1986130"/>
            <a:gd name="connsiteX1" fmla="*/ 76782 w 991679"/>
            <a:gd name="connsiteY1" fmla="*/ 1897230 h 1986130"/>
            <a:gd name="connsiteX2" fmla="*/ 114882 w 991679"/>
            <a:gd name="connsiteY2" fmla="*/ 1909930 h 1986130"/>
            <a:gd name="connsiteX3" fmla="*/ 381582 w 991679"/>
            <a:gd name="connsiteY3" fmla="*/ 1935330 h 1986130"/>
            <a:gd name="connsiteX4" fmla="*/ 686382 w 991679"/>
            <a:gd name="connsiteY4" fmla="*/ 1960730 h 1986130"/>
            <a:gd name="connsiteX5" fmla="*/ 775282 w 991679"/>
            <a:gd name="connsiteY5" fmla="*/ 1973430 h 1986130"/>
            <a:gd name="connsiteX6" fmla="*/ 851482 w 991679"/>
            <a:gd name="connsiteY6" fmla="*/ 1986130 h 1986130"/>
            <a:gd name="connsiteX7" fmla="*/ 965782 w 991679"/>
            <a:gd name="connsiteY7" fmla="*/ 1973430 h 1986130"/>
            <a:gd name="connsiteX8" fmla="*/ 978482 w 991679"/>
            <a:gd name="connsiteY8" fmla="*/ 1808330 h 1986130"/>
            <a:gd name="connsiteX9" fmla="*/ 991182 w 991679"/>
            <a:gd name="connsiteY9" fmla="*/ 1668630 h 1986130"/>
            <a:gd name="connsiteX10" fmla="*/ 965782 w 991679"/>
            <a:gd name="connsiteY10" fmla="*/ 1198730 h 1986130"/>
            <a:gd name="connsiteX11" fmla="*/ 978482 w 991679"/>
            <a:gd name="connsiteY11" fmla="*/ 462130 h 1986130"/>
            <a:gd name="connsiteX12" fmla="*/ 965782 w 991679"/>
            <a:gd name="connsiteY12" fmla="*/ 157330 h 1986130"/>
            <a:gd name="connsiteX13" fmla="*/ 953082 w 991679"/>
            <a:gd name="connsiteY13" fmla="*/ 55730 h 1986130"/>
            <a:gd name="connsiteX14" fmla="*/ 902282 w 991679"/>
            <a:gd name="connsiteY14" fmla="*/ 43030 h 1986130"/>
            <a:gd name="connsiteX15" fmla="*/ 737182 w 991679"/>
            <a:gd name="connsiteY15" fmla="*/ 17630 h 1986130"/>
            <a:gd name="connsiteX16" fmla="*/ 381582 w 991679"/>
            <a:gd name="connsiteY16" fmla="*/ 17630 h 1986130"/>
            <a:gd name="connsiteX17" fmla="*/ 305382 w 991679"/>
            <a:gd name="connsiteY17" fmla="*/ 4930 h 1986130"/>
            <a:gd name="connsiteX18" fmla="*/ 318082 w 991679"/>
            <a:gd name="connsiteY18" fmla="*/ 43030 h 1986130"/>
            <a:gd name="connsiteX19" fmla="*/ 445082 w 991679"/>
            <a:gd name="connsiteY19" fmla="*/ 81130 h 1986130"/>
            <a:gd name="connsiteX20" fmla="*/ 432382 w 991679"/>
            <a:gd name="connsiteY20" fmla="*/ 119230 h 1986130"/>
            <a:gd name="connsiteX21" fmla="*/ 343482 w 991679"/>
            <a:gd name="connsiteY21" fmla="*/ 93830 h 1986130"/>
            <a:gd name="connsiteX22" fmla="*/ 267282 w 991679"/>
            <a:gd name="connsiteY22" fmla="*/ 131930 h 1986130"/>
            <a:gd name="connsiteX23" fmla="*/ 229182 w 991679"/>
            <a:gd name="connsiteY23" fmla="*/ 284330 h 1986130"/>
            <a:gd name="connsiteX24" fmla="*/ 216482 w 991679"/>
            <a:gd name="connsiteY24" fmla="*/ 385930 h 1986130"/>
            <a:gd name="connsiteX25" fmla="*/ 203782 w 991679"/>
            <a:gd name="connsiteY25" fmla="*/ 512930 h 1986130"/>
            <a:gd name="connsiteX26" fmla="*/ 191082 w 991679"/>
            <a:gd name="connsiteY26" fmla="*/ 563730 h 1986130"/>
            <a:gd name="connsiteX27" fmla="*/ 178382 w 991679"/>
            <a:gd name="connsiteY27" fmla="*/ 639930 h 1986130"/>
            <a:gd name="connsiteX28" fmla="*/ 165682 w 991679"/>
            <a:gd name="connsiteY28" fmla="*/ 754230 h 1986130"/>
            <a:gd name="connsiteX29" fmla="*/ 140282 w 991679"/>
            <a:gd name="connsiteY29" fmla="*/ 830430 h 1986130"/>
            <a:gd name="connsiteX30" fmla="*/ 127582 w 991679"/>
            <a:gd name="connsiteY30" fmla="*/ 881230 h 1986130"/>
            <a:gd name="connsiteX31" fmla="*/ 102182 w 991679"/>
            <a:gd name="connsiteY31" fmla="*/ 1084430 h 1986130"/>
            <a:gd name="connsiteX32" fmla="*/ 89482 w 991679"/>
            <a:gd name="connsiteY32" fmla="*/ 1160630 h 1986130"/>
            <a:gd name="connsiteX33" fmla="*/ 76782 w 991679"/>
            <a:gd name="connsiteY33" fmla="*/ 1224130 h 1986130"/>
            <a:gd name="connsiteX34" fmla="*/ 64082 w 991679"/>
            <a:gd name="connsiteY34" fmla="*/ 1351130 h 1986130"/>
            <a:gd name="connsiteX35" fmla="*/ 38682 w 991679"/>
            <a:gd name="connsiteY35" fmla="*/ 1389230 h 1986130"/>
            <a:gd name="connsiteX36" fmla="*/ 25982 w 991679"/>
            <a:gd name="connsiteY36" fmla="*/ 1567030 h 1986130"/>
            <a:gd name="connsiteX37" fmla="*/ 582 w 991679"/>
            <a:gd name="connsiteY37" fmla="*/ 1795630 h 1986130"/>
            <a:gd name="connsiteX38" fmla="*/ 13282 w 991679"/>
            <a:gd name="connsiteY38" fmla="*/ 1884530 h 19861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991679" h="1986130">
              <a:moveTo>
                <a:pt x="13282" y="1884530"/>
              </a:moveTo>
              <a:cubicBezTo>
                <a:pt x="25982" y="1901463"/>
                <a:pt x="55841" y="1891995"/>
                <a:pt x="76782" y="1897230"/>
              </a:cubicBezTo>
              <a:cubicBezTo>
                <a:pt x="89769" y="1900477"/>
                <a:pt x="101598" y="1908270"/>
                <a:pt x="114882" y="1909930"/>
              </a:cubicBezTo>
              <a:cubicBezTo>
                <a:pt x="203495" y="1921007"/>
                <a:pt x="292969" y="1924253"/>
                <a:pt x="381582" y="1935330"/>
              </a:cubicBezTo>
              <a:cubicBezTo>
                <a:pt x="550523" y="1956448"/>
                <a:pt x="449118" y="1945901"/>
                <a:pt x="686382" y="1960730"/>
              </a:cubicBezTo>
              <a:lnTo>
                <a:pt x="775282" y="1973430"/>
              </a:lnTo>
              <a:cubicBezTo>
                <a:pt x="800733" y="1977346"/>
                <a:pt x="825732" y="1986130"/>
                <a:pt x="851482" y="1986130"/>
              </a:cubicBezTo>
              <a:cubicBezTo>
                <a:pt x="889816" y="1986130"/>
                <a:pt x="927682" y="1977663"/>
                <a:pt x="965782" y="1973430"/>
              </a:cubicBezTo>
              <a:cubicBezTo>
                <a:pt x="970015" y="1918397"/>
                <a:pt x="973898" y="1863335"/>
                <a:pt x="978482" y="1808330"/>
              </a:cubicBezTo>
              <a:cubicBezTo>
                <a:pt x="982365" y="1761733"/>
                <a:pt x="991182" y="1715389"/>
                <a:pt x="991182" y="1668630"/>
              </a:cubicBezTo>
              <a:cubicBezTo>
                <a:pt x="991182" y="1330374"/>
                <a:pt x="997414" y="1388524"/>
                <a:pt x="965782" y="1198730"/>
              </a:cubicBezTo>
              <a:cubicBezTo>
                <a:pt x="970015" y="953197"/>
                <a:pt x="978482" y="707700"/>
                <a:pt x="978482" y="462130"/>
              </a:cubicBezTo>
              <a:cubicBezTo>
                <a:pt x="978482" y="360442"/>
                <a:pt x="972125" y="258820"/>
                <a:pt x="965782" y="157330"/>
              </a:cubicBezTo>
              <a:cubicBezTo>
                <a:pt x="963653" y="123266"/>
                <a:pt x="969657" y="85565"/>
                <a:pt x="953082" y="55730"/>
              </a:cubicBezTo>
              <a:cubicBezTo>
                <a:pt x="944605" y="40472"/>
                <a:pt x="919065" y="47825"/>
                <a:pt x="902282" y="43030"/>
              </a:cubicBezTo>
              <a:cubicBezTo>
                <a:pt x="803703" y="14864"/>
                <a:pt x="941439" y="38056"/>
                <a:pt x="737182" y="17630"/>
              </a:cubicBezTo>
              <a:cubicBezTo>
                <a:pt x="578511" y="-22038"/>
                <a:pt x="757528" y="17630"/>
                <a:pt x="381582" y="17630"/>
              </a:cubicBezTo>
              <a:cubicBezTo>
                <a:pt x="355832" y="17630"/>
                <a:pt x="330782" y="9163"/>
                <a:pt x="305382" y="4930"/>
              </a:cubicBezTo>
              <a:cubicBezTo>
                <a:pt x="309615" y="17630"/>
                <a:pt x="307189" y="35249"/>
                <a:pt x="318082" y="43030"/>
              </a:cubicBezTo>
              <a:cubicBezTo>
                <a:pt x="334731" y="54922"/>
                <a:pt x="417925" y="74341"/>
                <a:pt x="445082" y="81130"/>
              </a:cubicBezTo>
              <a:cubicBezTo>
                <a:pt x="440849" y="93830"/>
                <a:pt x="444811" y="114258"/>
                <a:pt x="432382" y="119230"/>
              </a:cubicBezTo>
              <a:cubicBezTo>
                <a:pt x="425133" y="122129"/>
                <a:pt x="354778" y="97595"/>
                <a:pt x="343482" y="93830"/>
              </a:cubicBezTo>
              <a:cubicBezTo>
                <a:pt x="322722" y="100750"/>
                <a:pt x="280240" y="111198"/>
                <a:pt x="267282" y="131930"/>
              </a:cubicBezTo>
              <a:cubicBezTo>
                <a:pt x="245728" y="166416"/>
                <a:pt x="234753" y="245335"/>
                <a:pt x="229182" y="284330"/>
              </a:cubicBezTo>
              <a:cubicBezTo>
                <a:pt x="224355" y="318117"/>
                <a:pt x="220251" y="352009"/>
                <a:pt x="216482" y="385930"/>
              </a:cubicBezTo>
              <a:cubicBezTo>
                <a:pt x="211784" y="428214"/>
                <a:pt x="209799" y="470813"/>
                <a:pt x="203782" y="512930"/>
              </a:cubicBezTo>
              <a:cubicBezTo>
                <a:pt x="201314" y="530209"/>
                <a:pt x="194505" y="546614"/>
                <a:pt x="191082" y="563730"/>
              </a:cubicBezTo>
              <a:cubicBezTo>
                <a:pt x="186032" y="588980"/>
                <a:pt x="181785" y="614406"/>
                <a:pt x="178382" y="639930"/>
              </a:cubicBezTo>
              <a:cubicBezTo>
                <a:pt x="173316" y="677928"/>
                <a:pt x="173200" y="716640"/>
                <a:pt x="165682" y="754230"/>
              </a:cubicBezTo>
              <a:cubicBezTo>
                <a:pt x="160431" y="780484"/>
                <a:pt x="148749" y="805030"/>
                <a:pt x="140282" y="830430"/>
              </a:cubicBezTo>
              <a:cubicBezTo>
                <a:pt x="134762" y="846989"/>
                <a:pt x="131005" y="864114"/>
                <a:pt x="127582" y="881230"/>
              </a:cubicBezTo>
              <a:cubicBezTo>
                <a:pt x="108294" y="977670"/>
                <a:pt x="116773" y="967703"/>
                <a:pt x="102182" y="1084430"/>
              </a:cubicBezTo>
              <a:cubicBezTo>
                <a:pt x="98988" y="1109982"/>
                <a:pt x="94088" y="1135295"/>
                <a:pt x="89482" y="1160630"/>
              </a:cubicBezTo>
              <a:cubicBezTo>
                <a:pt x="85621" y="1181868"/>
                <a:pt x="79635" y="1202734"/>
                <a:pt x="76782" y="1224130"/>
              </a:cubicBezTo>
              <a:cubicBezTo>
                <a:pt x="71159" y="1266301"/>
                <a:pt x="73649" y="1309675"/>
                <a:pt x="64082" y="1351130"/>
              </a:cubicBezTo>
              <a:cubicBezTo>
                <a:pt x="60650" y="1366003"/>
                <a:pt x="47149" y="1376530"/>
                <a:pt x="38682" y="1389230"/>
              </a:cubicBezTo>
              <a:cubicBezTo>
                <a:pt x="34449" y="1448497"/>
                <a:pt x="31615" y="1507880"/>
                <a:pt x="25982" y="1567030"/>
              </a:cubicBezTo>
              <a:cubicBezTo>
                <a:pt x="8002" y="1755820"/>
                <a:pt x="13910" y="1542392"/>
                <a:pt x="582" y="1795630"/>
              </a:cubicBezTo>
              <a:cubicBezTo>
                <a:pt x="-1198" y="1829450"/>
                <a:pt x="582" y="1867597"/>
                <a:pt x="13282" y="188453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54971</xdr:colOff>
      <xdr:row>101</xdr:row>
      <xdr:rowOff>152400</xdr:rowOff>
    </xdr:from>
    <xdr:to>
      <xdr:col>9</xdr:col>
      <xdr:colOff>165100</xdr:colOff>
      <xdr:row>114</xdr:row>
      <xdr:rowOff>20639</xdr:rowOff>
    </xdr:to>
    <xdr:sp macro="" textlink="">
      <xdr:nvSpPr>
        <xdr:cNvPr id="76" name="Manitoba"/>
        <xdr:cNvSpPr/>
      </xdr:nvSpPr>
      <xdr:spPr>
        <a:xfrm>
          <a:off x="3826871" y="17119600"/>
          <a:ext cx="1329329" cy="2014539"/>
        </a:xfrm>
        <a:custGeom>
          <a:avLst/>
          <a:gdLst>
            <a:gd name="connsiteX0" fmla="*/ 46629 w 1329329"/>
            <a:gd name="connsiteY0" fmla="*/ 2006600 h 2014539"/>
            <a:gd name="connsiteX1" fmla="*/ 351429 w 1329329"/>
            <a:gd name="connsiteY1" fmla="*/ 1993900 h 2014539"/>
            <a:gd name="connsiteX2" fmla="*/ 427629 w 1329329"/>
            <a:gd name="connsiteY2" fmla="*/ 1981200 h 2014539"/>
            <a:gd name="connsiteX3" fmla="*/ 580029 w 1329329"/>
            <a:gd name="connsiteY3" fmla="*/ 1968500 h 2014539"/>
            <a:gd name="connsiteX4" fmla="*/ 834029 w 1329329"/>
            <a:gd name="connsiteY4" fmla="*/ 1968500 h 2014539"/>
            <a:gd name="connsiteX5" fmla="*/ 821329 w 1329329"/>
            <a:gd name="connsiteY5" fmla="*/ 1866900 h 2014539"/>
            <a:gd name="connsiteX6" fmla="*/ 808629 w 1329329"/>
            <a:gd name="connsiteY6" fmla="*/ 1828800 h 2014539"/>
            <a:gd name="connsiteX7" fmla="*/ 795929 w 1329329"/>
            <a:gd name="connsiteY7" fmla="*/ 1752600 h 2014539"/>
            <a:gd name="connsiteX8" fmla="*/ 783229 w 1329329"/>
            <a:gd name="connsiteY8" fmla="*/ 1435100 h 2014539"/>
            <a:gd name="connsiteX9" fmla="*/ 770529 w 1329329"/>
            <a:gd name="connsiteY9" fmla="*/ 1371600 h 2014539"/>
            <a:gd name="connsiteX10" fmla="*/ 783229 w 1329329"/>
            <a:gd name="connsiteY10" fmla="*/ 1333500 h 2014539"/>
            <a:gd name="connsiteX11" fmla="*/ 846729 w 1329329"/>
            <a:gd name="connsiteY11" fmla="*/ 1257300 h 2014539"/>
            <a:gd name="connsiteX12" fmla="*/ 884829 w 1329329"/>
            <a:gd name="connsiteY12" fmla="*/ 1181100 h 2014539"/>
            <a:gd name="connsiteX13" fmla="*/ 897529 w 1329329"/>
            <a:gd name="connsiteY13" fmla="*/ 1143000 h 2014539"/>
            <a:gd name="connsiteX14" fmla="*/ 948329 w 1329329"/>
            <a:gd name="connsiteY14" fmla="*/ 1066800 h 2014539"/>
            <a:gd name="connsiteX15" fmla="*/ 961029 w 1329329"/>
            <a:gd name="connsiteY15" fmla="*/ 1028700 h 2014539"/>
            <a:gd name="connsiteX16" fmla="*/ 999129 w 1329329"/>
            <a:gd name="connsiteY16" fmla="*/ 990600 h 2014539"/>
            <a:gd name="connsiteX17" fmla="*/ 1062629 w 1329329"/>
            <a:gd name="connsiteY17" fmla="*/ 927100 h 2014539"/>
            <a:gd name="connsiteX18" fmla="*/ 1113429 w 1329329"/>
            <a:gd name="connsiteY18" fmla="*/ 850900 h 2014539"/>
            <a:gd name="connsiteX19" fmla="*/ 1151529 w 1329329"/>
            <a:gd name="connsiteY19" fmla="*/ 812800 h 2014539"/>
            <a:gd name="connsiteX20" fmla="*/ 1240429 w 1329329"/>
            <a:gd name="connsiteY20" fmla="*/ 711200 h 2014539"/>
            <a:gd name="connsiteX21" fmla="*/ 1291229 w 1329329"/>
            <a:gd name="connsiteY21" fmla="*/ 635000 h 2014539"/>
            <a:gd name="connsiteX22" fmla="*/ 1329329 w 1329329"/>
            <a:gd name="connsiteY22" fmla="*/ 558800 h 2014539"/>
            <a:gd name="connsiteX23" fmla="*/ 1151529 w 1329329"/>
            <a:gd name="connsiteY23" fmla="*/ 520700 h 2014539"/>
            <a:gd name="connsiteX24" fmla="*/ 1037229 w 1329329"/>
            <a:gd name="connsiteY24" fmla="*/ 482600 h 2014539"/>
            <a:gd name="connsiteX25" fmla="*/ 999129 w 1329329"/>
            <a:gd name="connsiteY25" fmla="*/ 469900 h 2014539"/>
            <a:gd name="connsiteX26" fmla="*/ 922929 w 1329329"/>
            <a:gd name="connsiteY26" fmla="*/ 482600 h 2014539"/>
            <a:gd name="connsiteX27" fmla="*/ 897529 w 1329329"/>
            <a:gd name="connsiteY27" fmla="*/ 520700 h 2014539"/>
            <a:gd name="connsiteX28" fmla="*/ 859429 w 1329329"/>
            <a:gd name="connsiteY28" fmla="*/ 266700 h 2014539"/>
            <a:gd name="connsiteX29" fmla="*/ 821329 w 1329329"/>
            <a:gd name="connsiteY29" fmla="*/ 241300 h 2014539"/>
            <a:gd name="connsiteX30" fmla="*/ 795929 w 1329329"/>
            <a:gd name="connsiteY30" fmla="*/ 203200 h 2014539"/>
            <a:gd name="connsiteX31" fmla="*/ 719729 w 1329329"/>
            <a:gd name="connsiteY31" fmla="*/ 254000 h 2014539"/>
            <a:gd name="connsiteX32" fmla="*/ 681629 w 1329329"/>
            <a:gd name="connsiteY32" fmla="*/ 266700 h 2014539"/>
            <a:gd name="connsiteX33" fmla="*/ 656229 w 1329329"/>
            <a:gd name="connsiteY33" fmla="*/ 63500 h 2014539"/>
            <a:gd name="connsiteX34" fmla="*/ 643529 w 1329329"/>
            <a:gd name="connsiteY34" fmla="*/ 0 h 2014539"/>
            <a:gd name="connsiteX35" fmla="*/ 567329 w 1329329"/>
            <a:gd name="connsiteY35" fmla="*/ 25400 h 2014539"/>
            <a:gd name="connsiteX36" fmla="*/ 529229 w 1329329"/>
            <a:gd name="connsiteY36" fmla="*/ 38100 h 2014539"/>
            <a:gd name="connsiteX37" fmla="*/ 465729 w 1329329"/>
            <a:gd name="connsiteY37" fmla="*/ 50800 h 2014539"/>
            <a:gd name="connsiteX38" fmla="*/ 326029 w 1329329"/>
            <a:gd name="connsiteY38" fmla="*/ 38100 h 2014539"/>
            <a:gd name="connsiteX39" fmla="*/ 262529 w 1329329"/>
            <a:gd name="connsiteY39" fmla="*/ 50800 h 2014539"/>
            <a:gd name="connsiteX40" fmla="*/ 97429 w 1329329"/>
            <a:gd name="connsiteY40" fmla="*/ 63500 h 2014539"/>
            <a:gd name="connsiteX41" fmla="*/ 33929 w 1329329"/>
            <a:gd name="connsiteY41" fmla="*/ 355600 h 2014539"/>
            <a:gd name="connsiteX42" fmla="*/ 33929 w 1329329"/>
            <a:gd name="connsiteY42" fmla="*/ 876300 h 2014539"/>
            <a:gd name="connsiteX43" fmla="*/ 21229 w 1329329"/>
            <a:gd name="connsiteY43" fmla="*/ 1193800 h 2014539"/>
            <a:gd name="connsiteX44" fmla="*/ 33929 w 1329329"/>
            <a:gd name="connsiteY44" fmla="*/ 1689100 h 2014539"/>
            <a:gd name="connsiteX45" fmla="*/ 21229 w 1329329"/>
            <a:gd name="connsiteY45" fmla="*/ 1866900 h 2014539"/>
            <a:gd name="connsiteX46" fmla="*/ 46629 w 1329329"/>
            <a:gd name="connsiteY46" fmla="*/ 2006600 h 20145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Lst>
          <a:rect l="l" t="t" r="r" b="b"/>
          <a:pathLst>
            <a:path w="1329329" h="2014539">
              <a:moveTo>
                <a:pt x="46629" y="2006600"/>
              </a:moveTo>
              <a:cubicBezTo>
                <a:pt x="101662" y="2027767"/>
                <a:pt x="249966" y="2000664"/>
                <a:pt x="351429" y="1993900"/>
              </a:cubicBezTo>
              <a:cubicBezTo>
                <a:pt x="377122" y="1992187"/>
                <a:pt x="402036" y="1984044"/>
                <a:pt x="427629" y="1981200"/>
              </a:cubicBezTo>
              <a:cubicBezTo>
                <a:pt x="478293" y="1975571"/>
                <a:pt x="529229" y="1972733"/>
                <a:pt x="580029" y="1968500"/>
              </a:cubicBezTo>
              <a:cubicBezTo>
                <a:pt x="634970" y="1975368"/>
                <a:pt x="792854" y="2002189"/>
                <a:pt x="834029" y="1968500"/>
              </a:cubicBezTo>
              <a:cubicBezTo>
                <a:pt x="860444" y="1946887"/>
                <a:pt x="827434" y="1900480"/>
                <a:pt x="821329" y="1866900"/>
              </a:cubicBezTo>
              <a:cubicBezTo>
                <a:pt x="818934" y="1853729"/>
                <a:pt x="811533" y="1841868"/>
                <a:pt x="808629" y="1828800"/>
              </a:cubicBezTo>
              <a:cubicBezTo>
                <a:pt x="803043" y="1803663"/>
                <a:pt x="800162" y="1778000"/>
                <a:pt x="795929" y="1752600"/>
              </a:cubicBezTo>
              <a:cubicBezTo>
                <a:pt x="791696" y="1646767"/>
                <a:pt x="790275" y="1540783"/>
                <a:pt x="783229" y="1435100"/>
              </a:cubicBezTo>
              <a:cubicBezTo>
                <a:pt x="781793" y="1413562"/>
                <a:pt x="770529" y="1393186"/>
                <a:pt x="770529" y="1371600"/>
              </a:cubicBezTo>
              <a:cubicBezTo>
                <a:pt x="770529" y="1358213"/>
                <a:pt x="777242" y="1345474"/>
                <a:pt x="783229" y="1333500"/>
              </a:cubicBezTo>
              <a:cubicBezTo>
                <a:pt x="800910" y="1298137"/>
                <a:pt x="818642" y="1285387"/>
                <a:pt x="846729" y="1257300"/>
              </a:cubicBezTo>
              <a:cubicBezTo>
                <a:pt x="878651" y="1161535"/>
                <a:pt x="835590" y="1279577"/>
                <a:pt x="884829" y="1181100"/>
              </a:cubicBezTo>
              <a:cubicBezTo>
                <a:pt x="890816" y="1169126"/>
                <a:pt x="891028" y="1154702"/>
                <a:pt x="897529" y="1143000"/>
              </a:cubicBezTo>
              <a:cubicBezTo>
                <a:pt x="912354" y="1116315"/>
                <a:pt x="931396" y="1092200"/>
                <a:pt x="948329" y="1066800"/>
              </a:cubicBezTo>
              <a:cubicBezTo>
                <a:pt x="955755" y="1055661"/>
                <a:pt x="953603" y="1039839"/>
                <a:pt x="961029" y="1028700"/>
              </a:cubicBezTo>
              <a:cubicBezTo>
                <a:pt x="970992" y="1013756"/>
                <a:pt x="987631" y="1004398"/>
                <a:pt x="999129" y="990600"/>
              </a:cubicBezTo>
              <a:cubicBezTo>
                <a:pt x="1052046" y="927100"/>
                <a:pt x="992779" y="973667"/>
                <a:pt x="1062629" y="927100"/>
              </a:cubicBezTo>
              <a:cubicBezTo>
                <a:pt x="1079562" y="901700"/>
                <a:pt x="1091843" y="872486"/>
                <a:pt x="1113429" y="850900"/>
              </a:cubicBezTo>
              <a:cubicBezTo>
                <a:pt x="1126129" y="838200"/>
                <a:pt x="1140502" y="826977"/>
                <a:pt x="1151529" y="812800"/>
              </a:cubicBezTo>
              <a:cubicBezTo>
                <a:pt x="1231311" y="710223"/>
                <a:pt x="1166671" y="760372"/>
                <a:pt x="1240429" y="711200"/>
              </a:cubicBezTo>
              <a:cubicBezTo>
                <a:pt x="1257362" y="685800"/>
                <a:pt x="1281576" y="663960"/>
                <a:pt x="1291229" y="635000"/>
              </a:cubicBezTo>
              <a:cubicBezTo>
                <a:pt x="1308756" y="582420"/>
                <a:pt x="1296503" y="608039"/>
                <a:pt x="1329329" y="558800"/>
              </a:cubicBezTo>
              <a:cubicBezTo>
                <a:pt x="1220750" y="522607"/>
                <a:pt x="1279696" y="536721"/>
                <a:pt x="1151529" y="520700"/>
              </a:cubicBezTo>
              <a:lnTo>
                <a:pt x="1037229" y="482600"/>
              </a:lnTo>
              <a:lnTo>
                <a:pt x="999129" y="469900"/>
              </a:lnTo>
              <a:cubicBezTo>
                <a:pt x="973729" y="474133"/>
                <a:pt x="945961" y="471084"/>
                <a:pt x="922929" y="482600"/>
              </a:cubicBezTo>
              <a:cubicBezTo>
                <a:pt x="909277" y="489426"/>
                <a:pt x="900727" y="535625"/>
                <a:pt x="897529" y="520700"/>
              </a:cubicBezTo>
              <a:cubicBezTo>
                <a:pt x="880314" y="440363"/>
                <a:pt x="925584" y="332855"/>
                <a:pt x="859429" y="266700"/>
              </a:cubicBezTo>
              <a:cubicBezTo>
                <a:pt x="848636" y="255907"/>
                <a:pt x="834029" y="249767"/>
                <a:pt x="821329" y="241300"/>
              </a:cubicBezTo>
              <a:cubicBezTo>
                <a:pt x="812862" y="228600"/>
                <a:pt x="810409" y="208027"/>
                <a:pt x="795929" y="203200"/>
              </a:cubicBezTo>
              <a:cubicBezTo>
                <a:pt x="739311" y="184327"/>
                <a:pt x="746949" y="232224"/>
                <a:pt x="719729" y="254000"/>
              </a:cubicBezTo>
              <a:cubicBezTo>
                <a:pt x="709276" y="262363"/>
                <a:pt x="694329" y="262467"/>
                <a:pt x="681629" y="266700"/>
              </a:cubicBezTo>
              <a:cubicBezTo>
                <a:pt x="673359" y="192269"/>
                <a:pt x="668310" y="135985"/>
                <a:pt x="656229" y="63500"/>
              </a:cubicBezTo>
              <a:cubicBezTo>
                <a:pt x="652680" y="42208"/>
                <a:pt x="647762" y="21167"/>
                <a:pt x="643529" y="0"/>
              </a:cubicBezTo>
              <a:lnTo>
                <a:pt x="567329" y="25400"/>
              </a:lnTo>
              <a:cubicBezTo>
                <a:pt x="554629" y="29633"/>
                <a:pt x="542356" y="35475"/>
                <a:pt x="529229" y="38100"/>
              </a:cubicBezTo>
              <a:lnTo>
                <a:pt x="465729" y="50800"/>
              </a:lnTo>
              <a:cubicBezTo>
                <a:pt x="419162" y="46567"/>
                <a:pt x="372788" y="38100"/>
                <a:pt x="326029" y="38100"/>
              </a:cubicBezTo>
              <a:cubicBezTo>
                <a:pt x="304443" y="38100"/>
                <a:pt x="283983" y="48416"/>
                <a:pt x="262529" y="50800"/>
              </a:cubicBezTo>
              <a:cubicBezTo>
                <a:pt x="207671" y="56895"/>
                <a:pt x="152462" y="59267"/>
                <a:pt x="97429" y="63500"/>
              </a:cubicBezTo>
              <a:cubicBezTo>
                <a:pt x="-63205" y="117045"/>
                <a:pt x="19955" y="62156"/>
                <a:pt x="33929" y="355600"/>
              </a:cubicBezTo>
              <a:cubicBezTo>
                <a:pt x="-2800" y="1163642"/>
                <a:pt x="33929" y="154699"/>
                <a:pt x="33929" y="876300"/>
              </a:cubicBezTo>
              <a:cubicBezTo>
                <a:pt x="33929" y="982218"/>
                <a:pt x="25462" y="1087967"/>
                <a:pt x="21229" y="1193800"/>
              </a:cubicBezTo>
              <a:cubicBezTo>
                <a:pt x="25462" y="1358900"/>
                <a:pt x="33929" y="1523946"/>
                <a:pt x="33929" y="1689100"/>
              </a:cubicBezTo>
              <a:cubicBezTo>
                <a:pt x="33929" y="1748518"/>
                <a:pt x="23604" y="1807530"/>
                <a:pt x="21229" y="1866900"/>
              </a:cubicBezTo>
              <a:cubicBezTo>
                <a:pt x="19368" y="1913429"/>
                <a:pt x="-8404" y="1985433"/>
                <a:pt x="46629" y="200660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219075</xdr:colOff>
      <xdr:row>105</xdr:row>
      <xdr:rowOff>57150</xdr:rowOff>
    </xdr:from>
    <xdr:to>
      <xdr:col>12</xdr:col>
      <xdr:colOff>447697</xdr:colOff>
      <xdr:row>119</xdr:row>
      <xdr:rowOff>140879</xdr:rowOff>
    </xdr:to>
    <xdr:sp macro="" textlink="">
      <xdr:nvSpPr>
        <xdr:cNvPr id="77" name="Ontario"/>
        <xdr:cNvSpPr/>
      </xdr:nvSpPr>
      <xdr:spPr>
        <a:xfrm>
          <a:off x="4600575" y="17354550"/>
          <a:ext cx="2667022" cy="2350679"/>
        </a:xfrm>
        <a:custGeom>
          <a:avLst/>
          <a:gdLst>
            <a:gd name="connsiteX0" fmla="*/ 552450 w 2667022"/>
            <a:gd name="connsiteY0" fmla="*/ 0 h 2350679"/>
            <a:gd name="connsiteX1" fmla="*/ 533400 w 2667022"/>
            <a:gd name="connsiteY1" fmla="*/ 76200 h 2350679"/>
            <a:gd name="connsiteX2" fmla="*/ 504825 w 2667022"/>
            <a:gd name="connsiteY2" fmla="*/ 95250 h 2350679"/>
            <a:gd name="connsiteX3" fmla="*/ 495300 w 2667022"/>
            <a:gd name="connsiteY3" fmla="*/ 123825 h 2350679"/>
            <a:gd name="connsiteX4" fmla="*/ 447675 w 2667022"/>
            <a:gd name="connsiteY4" fmla="*/ 180975 h 2350679"/>
            <a:gd name="connsiteX5" fmla="*/ 419100 w 2667022"/>
            <a:gd name="connsiteY5" fmla="*/ 190500 h 2350679"/>
            <a:gd name="connsiteX6" fmla="*/ 371475 w 2667022"/>
            <a:gd name="connsiteY6" fmla="*/ 238125 h 2350679"/>
            <a:gd name="connsiteX7" fmla="*/ 361950 w 2667022"/>
            <a:gd name="connsiteY7" fmla="*/ 266700 h 2350679"/>
            <a:gd name="connsiteX8" fmla="*/ 295275 w 2667022"/>
            <a:gd name="connsiteY8" fmla="*/ 352425 h 2350679"/>
            <a:gd name="connsiteX9" fmla="*/ 257175 w 2667022"/>
            <a:gd name="connsiteY9" fmla="*/ 438150 h 2350679"/>
            <a:gd name="connsiteX10" fmla="*/ 228600 w 2667022"/>
            <a:gd name="connsiteY10" fmla="*/ 457200 h 2350679"/>
            <a:gd name="connsiteX11" fmla="*/ 200025 w 2667022"/>
            <a:gd name="connsiteY11" fmla="*/ 466725 h 2350679"/>
            <a:gd name="connsiteX12" fmla="*/ 180975 w 2667022"/>
            <a:gd name="connsiteY12" fmla="*/ 495300 h 2350679"/>
            <a:gd name="connsiteX13" fmla="*/ 161925 w 2667022"/>
            <a:gd name="connsiteY13" fmla="*/ 552450 h 2350679"/>
            <a:gd name="connsiteX14" fmla="*/ 142875 w 2667022"/>
            <a:gd name="connsiteY14" fmla="*/ 581025 h 2350679"/>
            <a:gd name="connsiteX15" fmla="*/ 133350 w 2667022"/>
            <a:gd name="connsiteY15" fmla="*/ 609600 h 2350679"/>
            <a:gd name="connsiteX16" fmla="*/ 104775 w 2667022"/>
            <a:gd name="connsiteY16" fmla="*/ 619125 h 2350679"/>
            <a:gd name="connsiteX17" fmla="*/ 76200 w 2667022"/>
            <a:gd name="connsiteY17" fmla="*/ 647700 h 2350679"/>
            <a:gd name="connsiteX18" fmla="*/ 28575 w 2667022"/>
            <a:gd name="connsiteY18" fmla="*/ 762000 h 2350679"/>
            <a:gd name="connsiteX19" fmla="*/ 0 w 2667022"/>
            <a:gd name="connsiteY19" fmla="*/ 781050 h 2350679"/>
            <a:gd name="connsiteX20" fmla="*/ 9525 w 2667022"/>
            <a:gd name="connsiteY20" fmla="*/ 1152525 h 2350679"/>
            <a:gd name="connsiteX21" fmla="*/ 28575 w 2667022"/>
            <a:gd name="connsiteY21" fmla="*/ 1209675 h 2350679"/>
            <a:gd name="connsiteX22" fmla="*/ 38100 w 2667022"/>
            <a:gd name="connsiteY22" fmla="*/ 1285875 h 2350679"/>
            <a:gd name="connsiteX23" fmla="*/ 47625 w 2667022"/>
            <a:gd name="connsiteY23" fmla="*/ 1352550 h 2350679"/>
            <a:gd name="connsiteX24" fmla="*/ 76200 w 2667022"/>
            <a:gd name="connsiteY24" fmla="*/ 1343025 h 2350679"/>
            <a:gd name="connsiteX25" fmla="*/ 85725 w 2667022"/>
            <a:gd name="connsiteY25" fmla="*/ 1390650 h 2350679"/>
            <a:gd name="connsiteX26" fmla="*/ 228600 w 2667022"/>
            <a:gd name="connsiteY26" fmla="*/ 1428750 h 2350679"/>
            <a:gd name="connsiteX27" fmla="*/ 409575 w 2667022"/>
            <a:gd name="connsiteY27" fmla="*/ 1438275 h 2350679"/>
            <a:gd name="connsiteX28" fmla="*/ 438150 w 2667022"/>
            <a:gd name="connsiteY28" fmla="*/ 1447800 h 2350679"/>
            <a:gd name="connsiteX29" fmla="*/ 495300 w 2667022"/>
            <a:gd name="connsiteY29" fmla="*/ 1485900 h 2350679"/>
            <a:gd name="connsiteX30" fmla="*/ 523875 w 2667022"/>
            <a:gd name="connsiteY30" fmla="*/ 1495425 h 2350679"/>
            <a:gd name="connsiteX31" fmla="*/ 552450 w 2667022"/>
            <a:gd name="connsiteY31" fmla="*/ 1485900 h 2350679"/>
            <a:gd name="connsiteX32" fmla="*/ 676275 w 2667022"/>
            <a:gd name="connsiteY32" fmla="*/ 1476375 h 2350679"/>
            <a:gd name="connsiteX33" fmla="*/ 714375 w 2667022"/>
            <a:gd name="connsiteY33" fmla="*/ 1419225 h 2350679"/>
            <a:gd name="connsiteX34" fmla="*/ 838200 w 2667022"/>
            <a:gd name="connsiteY34" fmla="*/ 1381125 h 2350679"/>
            <a:gd name="connsiteX35" fmla="*/ 866775 w 2667022"/>
            <a:gd name="connsiteY35" fmla="*/ 1362075 h 2350679"/>
            <a:gd name="connsiteX36" fmla="*/ 876300 w 2667022"/>
            <a:gd name="connsiteY36" fmla="*/ 1323975 h 2350679"/>
            <a:gd name="connsiteX37" fmla="*/ 904875 w 2667022"/>
            <a:gd name="connsiteY37" fmla="*/ 1266825 h 2350679"/>
            <a:gd name="connsiteX38" fmla="*/ 942975 w 2667022"/>
            <a:gd name="connsiteY38" fmla="*/ 1276350 h 2350679"/>
            <a:gd name="connsiteX39" fmla="*/ 1000125 w 2667022"/>
            <a:gd name="connsiteY39" fmla="*/ 1295400 h 2350679"/>
            <a:gd name="connsiteX40" fmla="*/ 1028700 w 2667022"/>
            <a:gd name="connsiteY40" fmla="*/ 1285875 h 2350679"/>
            <a:gd name="connsiteX41" fmla="*/ 1057275 w 2667022"/>
            <a:gd name="connsiteY41" fmla="*/ 1266825 h 2350679"/>
            <a:gd name="connsiteX42" fmla="*/ 1104900 w 2667022"/>
            <a:gd name="connsiteY42" fmla="*/ 1352550 h 2350679"/>
            <a:gd name="connsiteX43" fmla="*/ 1123950 w 2667022"/>
            <a:gd name="connsiteY43" fmla="*/ 1381125 h 2350679"/>
            <a:gd name="connsiteX44" fmla="*/ 1152525 w 2667022"/>
            <a:gd name="connsiteY44" fmla="*/ 1390650 h 2350679"/>
            <a:gd name="connsiteX45" fmla="*/ 1238250 w 2667022"/>
            <a:gd name="connsiteY45" fmla="*/ 1400175 h 2350679"/>
            <a:gd name="connsiteX46" fmla="*/ 1247775 w 2667022"/>
            <a:gd name="connsiteY46" fmla="*/ 1371600 h 2350679"/>
            <a:gd name="connsiteX47" fmla="*/ 1266825 w 2667022"/>
            <a:gd name="connsiteY47" fmla="*/ 1428750 h 2350679"/>
            <a:gd name="connsiteX48" fmla="*/ 1295400 w 2667022"/>
            <a:gd name="connsiteY48" fmla="*/ 1447800 h 2350679"/>
            <a:gd name="connsiteX49" fmla="*/ 1352550 w 2667022"/>
            <a:gd name="connsiteY49" fmla="*/ 1485900 h 2350679"/>
            <a:gd name="connsiteX50" fmla="*/ 1371600 w 2667022"/>
            <a:gd name="connsiteY50" fmla="*/ 1514475 h 2350679"/>
            <a:gd name="connsiteX51" fmla="*/ 1390650 w 2667022"/>
            <a:gd name="connsiteY51" fmla="*/ 1590675 h 2350679"/>
            <a:gd name="connsiteX52" fmla="*/ 1447800 w 2667022"/>
            <a:gd name="connsiteY52" fmla="*/ 1619250 h 2350679"/>
            <a:gd name="connsiteX53" fmla="*/ 1657350 w 2667022"/>
            <a:gd name="connsiteY53" fmla="*/ 1609725 h 2350679"/>
            <a:gd name="connsiteX54" fmla="*/ 1714500 w 2667022"/>
            <a:gd name="connsiteY54" fmla="*/ 1600200 h 2350679"/>
            <a:gd name="connsiteX55" fmla="*/ 1743075 w 2667022"/>
            <a:gd name="connsiteY55" fmla="*/ 1581150 h 2350679"/>
            <a:gd name="connsiteX56" fmla="*/ 1866900 w 2667022"/>
            <a:gd name="connsiteY56" fmla="*/ 1600200 h 2350679"/>
            <a:gd name="connsiteX57" fmla="*/ 1914525 w 2667022"/>
            <a:gd name="connsiteY57" fmla="*/ 1609725 h 2350679"/>
            <a:gd name="connsiteX58" fmla="*/ 1943100 w 2667022"/>
            <a:gd name="connsiteY58" fmla="*/ 1619250 h 2350679"/>
            <a:gd name="connsiteX59" fmla="*/ 1971675 w 2667022"/>
            <a:gd name="connsiteY59" fmla="*/ 1647825 h 2350679"/>
            <a:gd name="connsiteX60" fmla="*/ 1981200 w 2667022"/>
            <a:gd name="connsiteY60" fmla="*/ 1676400 h 2350679"/>
            <a:gd name="connsiteX61" fmla="*/ 2009775 w 2667022"/>
            <a:gd name="connsiteY61" fmla="*/ 1695450 h 2350679"/>
            <a:gd name="connsiteX62" fmla="*/ 2000250 w 2667022"/>
            <a:gd name="connsiteY62" fmla="*/ 1771650 h 2350679"/>
            <a:gd name="connsiteX63" fmla="*/ 1914525 w 2667022"/>
            <a:gd name="connsiteY63" fmla="*/ 1762125 h 2350679"/>
            <a:gd name="connsiteX64" fmla="*/ 1876425 w 2667022"/>
            <a:gd name="connsiteY64" fmla="*/ 1752600 h 2350679"/>
            <a:gd name="connsiteX65" fmla="*/ 1866900 w 2667022"/>
            <a:gd name="connsiteY65" fmla="*/ 1724025 h 2350679"/>
            <a:gd name="connsiteX66" fmla="*/ 1809750 w 2667022"/>
            <a:gd name="connsiteY66" fmla="*/ 1704975 h 2350679"/>
            <a:gd name="connsiteX67" fmla="*/ 1800225 w 2667022"/>
            <a:gd name="connsiteY67" fmla="*/ 1771650 h 2350679"/>
            <a:gd name="connsiteX68" fmla="*/ 1828800 w 2667022"/>
            <a:gd name="connsiteY68" fmla="*/ 1781175 h 2350679"/>
            <a:gd name="connsiteX69" fmla="*/ 1857375 w 2667022"/>
            <a:gd name="connsiteY69" fmla="*/ 1800225 h 2350679"/>
            <a:gd name="connsiteX70" fmla="*/ 1866900 w 2667022"/>
            <a:gd name="connsiteY70" fmla="*/ 1828800 h 2350679"/>
            <a:gd name="connsiteX71" fmla="*/ 1857375 w 2667022"/>
            <a:gd name="connsiteY71" fmla="*/ 1952625 h 2350679"/>
            <a:gd name="connsiteX72" fmla="*/ 1838325 w 2667022"/>
            <a:gd name="connsiteY72" fmla="*/ 2009775 h 2350679"/>
            <a:gd name="connsiteX73" fmla="*/ 1828800 w 2667022"/>
            <a:gd name="connsiteY73" fmla="*/ 2038350 h 2350679"/>
            <a:gd name="connsiteX74" fmla="*/ 1819275 w 2667022"/>
            <a:gd name="connsiteY74" fmla="*/ 2066925 h 2350679"/>
            <a:gd name="connsiteX75" fmla="*/ 1790700 w 2667022"/>
            <a:gd name="connsiteY75" fmla="*/ 2124075 h 2350679"/>
            <a:gd name="connsiteX76" fmla="*/ 1800225 w 2667022"/>
            <a:gd name="connsiteY76" fmla="*/ 2171700 h 2350679"/>
            <a:gd name="connsiteX77" fmla="*/ 1809750 w 2667022"/>
            <a:gd name="connsiteY77" fmla="*/ 2200275 h 2350679"/>
            <a:gd name="connsiteX78" fmla="*/ 1838325 w 2667022"/>
            <a:gd name="connsiteY78" fmla="*/ 2209800 h 2350679"/>
            <a:gd name="connsiteX79" fmla="*/ 1847850 w 2667022"/>
            <a:gd name="connsiteY79" fmla="*/ 2266950 h 2350679"/>
            <a:gd name="connsiteX80" fmla="*/ 1790700 w 2667022"/>
            <a:gd name="connsiteY80" fmla="*/ 2286000 h 2350679"/>
            <a:gd name="connsiteX81" fmla="*/ 1771650 w 2667022"/>
            <a:gd name="connsiteY81" fmla="*/ 2314575 h 2350679"/>
            <a:gd name="connsiteX82" fmla="*/ 1866900 w 2667022"/>
            <a:gd name="connsiteY82" fmla="*/ 2333625 h 2350679"/>
            <a:gd name="connsiteX83" fmla="*/ 1924050 w 2667022"/>
            <a:gd name="connsiteY83" fmla="*/ 2314575 h 2350679"/>
            <a:gd name="connsiteX84" fmla="*/ 1943100 w 2667022"/>
            <a:gd name="connsiteY84" fmla="*/ 2286000 h 2350679"/>
            <a:gd name="connsiteX85" fmla="*/ 2000250 w 2667022"/>
            <a:gd name="connsiteY85" fmla="*/ 2257425 h 2350679"/>
            <a:gd name="connsiteX86" fmla="*/ 2019300 w 2667022"/>
            <a:gd name="connsiteY86" fmla="*/ 2228850 h 2350679"/>
            <a:gd name="connsiteX87" fmla="*/ 2047875 w 2667022"/>
            <a:gd name="connsiteY87" fmla="*/ 2200275 h 2350679"/>
            <a:gd name="connsiteX88" fmla="*/ 2085975 w 2667022"/>
            <a:gd name="connsiteY88" fmla="*/ 2162175 h 2350679"/>
            <a:gd name="connsiteX89" fmla="*/ 2105025 w 2667022"/>
            <a:gd name="connsiteY89" fmla="*/ 2133600 h 2350679"/>
            <a:gd name="connsiteX90" fmla="*/ 2162175 w 2667022"/>
            <a:gd name="connsiteY90" fmla="*/ 2114550 h 2350679"/>
            <a:gd name="connsiteX91" fmla="*/ 2181225 w 2667022"/>
            <a:gd name="connsiteY91" fmla="*/ 2085975 h 2350679"/>
            <a:gd name="connsiteX92" fmla="*/ 2209800 w 2667022"/>
            <a:gd name="connsiteY92" fmla="*/ 2076450 h 2350679"/>
            <a:gd name="connsiteX93" fmla="*/ 2219325 w 2667022"/>
            <a:gd name="connsiteY93" fmla="*/ 2047875 h 2350679"/>
            <a:gd name="connsiteX94" fmla="*/ 2238375 w 2667022"/>
            <a:gd name="connsiteY94" fmla="*/ 2019300 h 2350679"/>
            <a:gd name="connsiteX95" fmla="*/ 2228850 w 2667022"/>
            <a:gd name="connsiteY95" fmla="*/ 1990725 h 2350679"/>
            <a:gd name="connsiteX96" fmla="*/ 2190750 w 2667022"/>
            <a:gd name="connsiteY96" fmla="*/ 1933575 h 2350679"/>
            <a:gd name="connsiteX97" fmla="*/ 2181225 w 2667022"/>
            <a:gd name="connsiteY97" fmla="*/ 1905000 h 2350679"/>
            <a:gd name="connsiteX98" fmla="*/ 2209800 w 2667022"/>
            <a:gd name="connsiteY98" fmla="*/ 1876425 h 2350679"/>
            <a:gd name="connsiteX99" fmla="*/ 2238375 w 2667022"/>
            <a:gd name="connsiteY99" fmla="*/ 1857375 h 2350679"/>
            <a:gd name="connsiteX100" fmla="*/ 2257425 w 2667022"/>
            <a:gd name="connsiteY100" fmla="*/ 1828800 h 2350679"/>
            <a:gd name="connsiteX101" fmla="*/ 2314575 w 2667022"/>
            <a:gd name="connsiteY101" fmla="*/ 1809750 h 2350679"/>
            <a:gd name="connsiteX102" fmla="*/ 2371725 w 2667022"/>
            <a:gd name="connsiteY102" fmla="*/ 1790700 h 2350679"/>
            <a:gd name="connsiteX103" fmla="*/ 2400300 w 2667022"/>
            <a:gd name="connsiteY103" fmla="*/ 1781175 h 2350679"/>
            <a:gd name="connsiteX104" fmla="*/ 2419350 w 2667022"/>
            <a:gd name="connsiteY104" fmla="*/ 1752600 h 2350679"/>
            <a:gd name="connsiteX105" fmla="*/ 2457450 w 2667022"/>
            <a:gd name="connsiteY105" fmla="*/ 1743075 h 2350679"/>
            <a:gd name="connsiteX106" fmla="*/ 2486025 w 2667022"/>
            <a:gd name="connsiteY106" fmla="*/ 1733550 h 2350679"/>
            <a:gd name="connsiteX107" fmla="*/ 2505075 w 2667022"/>
            <a:gd name="connsiteY107" fmla="*/ 1704975 h 2350679"/>
            <a:gd name="connsiteX108" fmla="*/ 2533650 w 2667022"/>
            <a:gd name="connsiteY108" fmla="*/ 1685925 h 2350679"/>
            <a:gd name="connsiteX109" fmla="*/ 2571750 w 2667022"/>
            <a:gd name="connsiteY109" fmla="*/ 1628775 h 2350679"/>
            <a:gd name="connsiteX110" fmla="*/ 2600325 w 2667022"/>
            <a:gd name="connsiteY110" fmla="*/ 1600200 h 2350679"/>
            <a:gd name="connsiteX111" fmla="*/ 2638425 w 2667022"/>
            <a:gd name="connsiteY111" fmla="*/ 1562100 h 2350679"/>
            <a:gd name="connsiteX112" fmla="*/ 2657475 w 2667022"/>
            <a:gd name="connsiteY112" fmla="*/ 1533525 h 2350679"/>
            <a:gd name="connsiteX113" fmla="*/ 2667000 w 2667022"/>
            <a:gd name="connsiteY113" fmla="*/ 1447800 h 2350679"/>
            <a:gd name="connsiteX114" fmla="*/ 2657475 w 2667022"/>
            <a:gd name="connsiteY114" fmla="*/ 1409700 h 2350679"/>
            <a:gd name="connsiteX115" fmla="*/ 2628900 w 2667022"/>
            <a:gd name="connsiteY115" fmla="*/ 1419225 h 2350679"/>
            <a:gd name="connsiteX116" fmla="*/ 2581275 w 2667022"/>
            <a:gd name="connsiteY116" fmla="*/ 1428750 h 2350679"/>
            <a:gd name="connsiteX117" fmla="*/ 2524125 w 2667022"/>
            <a:gd name="connsiteY117" fmla="*/ 1447800 h 2350679"/>
            <a:gd name="connsiteX118" fmla="*/ 2495550 w 2667022"/>
            <a:gd name="connsiteY118" fmla="*/ 1457325 h 2350679"/>
            <a:gd name="connsiteX119" fmla="*/ 2419350 w 2667022"/>
            <a:gd name="connsiteY119" fmla="*/ 1466850 h 2350679"/>
            <a:gd name="connsiteX120" fmla="*/ 2228850 w 2667022"/>
            <a:gd name="connsiteY120" fmla="*/ 1457325 h 2350679"/>
            <a:gd name="connsiteX121" fmla="*/ 2190750 w 2667022"/>
            <a:gd name="connsiteY121" fmla="*/ 1447800 h 2350679"/>
            <a:gd name="connsiteX122" fmla="*/ 2124075 w 2667022"/>
            <a:gd name="connsiteY122" fmla="*/ 1438275 h 2350679"/>
            <a:gd name="connsiteX123" fmla="*/ 2066925 w 2667022"/>
            <a:gd name="connsiteY123" fmla="*/ 1400175 h 2350679"/>
            <a:gd name="connsiteX124" fmla="*/ 2038350 w 2667022"/>
            <a:gd name="connsiteY124" fmla="*/ 1381125 h 2350679"/>
            <a:gd name="connsiteX125" fmla="*/ 1990725 w 2667022"/>
            <a:gd name="connsiteY125" fmla="*/ 1323975 h 2350679"/>
            <a:gd name="connsiteX126" fmla="*/ 1952625 w 2667022"/>
            <a:gd name="connsiteY126" fmla="*/ 1266825 h 2350679"/>
            <a:gd name="connsiteX127" fmla="*/ 1933575 w 2667022"/>
            <a:gd name="connsiteY127" fmla="*/ 1209675 h 2350679"/>
            <a:gd name="connsiteX128" fmla="*/ 1905000 w 2667022"/>
            <a:gd name="connsiteY128" fmla="*/ 1123950 h 2350679"/>
            <a:gd name="connsiteX129" fmla="*/ 1895475 w 2667022"/>
            <a:gd name="connsiteY129" fmla="*/ 1095375 h 2350679"/>
            <a:gd name="connsiteX130" fmla="*/ 1885950 w 2667022"/>
            <a:gd name="connsiteY130" fmla="*/ 1066800 h 2350679"/>
            <a:gd name="connsiteX131" fmla="*/ 1866900 w 2667022"/>
            <a:gd name="connsiteY131" fmla="*/ 1038225 h 2350679"/>
            <a:gd name="connsiteX132" fmla="*/ 1847850 w 2667022"/>
            <a:gd name="connsiteY132" fmla="*/ 981075 h 2350679"/>
            <a:gd name="connsiteX133" fmla="*/ 1809750 w 2667022"/>
            <a:gd name="connsiteY133" fmla="*/ 866775 h 2350679"/>
            <a:gd name="connsiteX134" fmla="*/ 1743075 w 2667022"/>
            <a:gd name="connsiteY134" fmla="*/ 666750 h 2350679"/>
            <a:gd name="connsiteX135" fmla="*/ 1724025 w 2667022"/>
            <a:gd name="connsiteY135" fmla="*/ 609600 h 2350679"/>
            <a:gd name="connsiteX136" fmla="*/ 1714500 w 2667022"/>
            <a:gd name="connsiteY136" fmla="*/ 581025 h 2350679"/>
            <a:gd name="connsiteX137" fmla="*/ 1685925 w 2667022"/>
            <a:gd name="connsiteY137" fmla="*/ 590550 h 2350679"/>
            <a:gd name="connsiteX138" fmla="*/ 1676400 w 2667022"/>
            <a:gd name="connsiteY138" fmla="*/ 619125 h 2350679"/>
            <a:gd name="connsiteX139" fmla="*/ 1666875 w 2667022"/>
            <a:gd name="connsiteY139" fmla="*/ 666750 h 2350679"/>
            <a:gd name="connsiteX140" fmla="*/ 1638300 w 2667022"/>
            <a:gd name="connsiteY140" fmla="*/ 676275 h 2350679"/>
            <a:gd name="connsiteX141" fmla="*/ 1609725 w 2667022"/>
            <a:gd name="connsiteY141" fmla="*/ 657225 h 2350679"/>
            <a:gd name="connsiteX142" fmla="*/ 1562100 w 2667022"/>
            <a:gd name="connsiteY142" fmla="*/ 600075 h 2350679"/>
            <a:gd name="connsiteX143" fmla="*/ 1533525 w 2667022"/>
            <a:gd name="connsiteY143" fmla="*/ 590550 h 2350679"/>
            <a:gd name="connsiteX144" fmla="*/ 1476375 w 2667022"/>
            <a:gd name="connsiteY144" fmla="*/ 552450 h 2350679"/>
            <a:gd name="connsiteX145" fmla="*/ 1419225 w 2667022"/>
            <a:gd name="connsiteY145" fmla="*/ 533400 h 2350679"/>
            <a:gd name="connsiteX146" fmla="*/ 1390650 w 2667022"/>
            <a:gd name="connsiteY146" fmla="*/ 504825 h 2350679"/>
            <a:gd name="connsiteX147" fmla="*/ 1343025 w 2667022"/>
            <a:gd name="connsiteY147" fmla="*/ 447675 h 2350679"/>
            <a:gd name="connsiteX148" fmla="*/ 1333500 w 2667022"/>
            <a:gd name="connsiteY148" fmla="*/ 419100 h 2350679"/>
            <a:gd name="connsiteX149" fmla="*/ 1295400 w 2667022"/>
            <a:gd name="connsiteY149" fmla="*/ 361950 h 2350679"/>
            <a:gd name="connsiteX150" fmla="*/ 1257300 w 2667022"/>
            <a:gd name="connsiteY150" fmla="*/ 304800 h 2350679"/>
            <a:gd name="connsiteX151" fmla="*/ 1238250 w 2667022"/>
            <a:gd name="connsiteY151" fmla="*/ 247650 h 2350679"/>
            <a:gd name="connsiteX152" fmla="*/ 1219200 w 2667022"/>
            <a:gd name="connsiteY152" fmla="*/ 133350 h 2350679"/>
            <a:gd name="connsiteX153" fmla="*/ 1181100 w 2667022"/>
            <a:gd name="connsiteY153" fmla="*/ 85725 h 2350679"/>
            <a:gd name="connsiteX154" fmla="*/ 1057275 w 2667022"/>
            <a:gd name="connsiteY154" fmla="*/ 66675 h 2350679"/>
            <a:gd name="connsiteX155" fmla="*/ 952500 w 2667022"/>
            <a:gd name="connsiteY155" fmla="*/ 76200 h 2350679"/>
            <a:gd name="connsiteX156" fmla="*/ 885825 w 2667022"/>
            <a:gd name="connsiteY156" fmla="*/ 95250 h 2350679"/>
            <a:gd name="connsiteX157" fmla="*/ 819150 w 2667022"/>
            <a:gd name="connsiteY157" fmla="*/ 85725 h 2350679"/>
            <a:gd name="connsiteX158" fmla="*/ 762000 w 2667022"/>
            <a:gd name="connsiteY158" fmla="*/ 66675 h 2350679"/>
            <a:gd name="connsiteX159" fmla="*/ 647700 w 2667022"/>
            <a:gd name="connsiteY159" fmla="*/ 28575 h 2350679"/>
            <a:gd name="connsiteX160" fmla="*/ 590550 w 2667022"/>
            <a:gd name="connsiteY160" fmla="*/ 9525 h 2350679"/>
            <a:gd name="connsiteX161" fmla="*/ 561975 w 2667022"/>
            <a:gd name="connsiteY161" fmla="*/ 0 h 2350679"/>
            <a:gd name="connsiteX162" fmla="*/ 552450 w 2667022"/>
            <a:gd name="connsiteY162" fmla="*/ 0 h 23506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Lst>
          <a:rect l="l" t="t" r="r" b="b"/>
          <a:pathLst>
            <a:path w="2667022" h="2350679">
              <a:moveTo>
                <a:pt x="552450" y="0"/>
              </a:moveTo>
              <a:cubicBezTo>
                <a:pt x="551976" y="2372"/>
                <a:pt x="541210" y="66437"/>
                <a:pt x="533400" y="76200"/>
              </a:cubicBezTo>
              <a:cubicBezTo>
                <a:pt x="526249" y="85139"/>
                <a:pt x="514350" y="88900"/>
                <a:pt x="504825" y="95250"/>
              </a:cubicBezTo>
              <a:cubicBezTo>
                <a:pt x="501650" y="104775"/>
                <a:pt x="499790" y="114845"/>
                <a:pt x="495300" y="123825"/>
              </a:cubicBezTo>
              <a:cubicBezTo>
                <a:pt x="486515" y="141396"/>
                <a:pt x="463474" y="170442"/>
                <a:pt x="447675" y="180975"/>
              </a:cubicBezTo>
              <a:cubicBezTo>
                <a:pt x="439321" y="186544"/>
                <a:pt x="428625" y="187325"/>
                <a:pt x="419100" y="190500"/>
              </a:cubicBezTo>
              <a:cubicBezTo>
                <a:pt x="390525" y="209550"/>
                <a:pt x="387350" y="206375"/>
                <a:pt x="371475" y="238125"/>
              </a:cubicBezTo>
              <a:cubicBezTo>
                <a:pt x="366985" y="247105"/>
                <a:pt x="366826" y="257923"/>
                <a:pt x="361950" y="266700"/>
              </a:cubicBezTo>
              <a:cubicBezTo>
                <a:pt x="333467" y="317969"/>
                <a:pt x="329985" y="317715"/>
                <a:pt x="295275" y="352425"/>
              </a:cubicBezTo>
              <a:cubicBezTo>
                <a:pt x="285844" y="380719"/>
                <a:pt x="279816" y="415509"/>
                <a:pt x="257175" y="438150"/>
              </a:cubicBezTo>
              <a:cubicBezTo>
                <a:pt x="249080" y="446245"/>
                <a:pt x="238839" y="452080"/>
                <a:pt x="228600" y="457200"/>
              </a:cubicBezTo>
              <a:cubicBezTo>
                <a:pt x="219620" y="461690"/>
                <a:pt x="209550" y="463550"/>
                <a:pt x="200025" y="466725"/>
              </a:cubicBezTo>
              <a:cubicBezTo>
                <a:pt x="193675" y="476250"/>
                <a:pt x="185624" y="484839"/>
                <a:pt x="180975" y="495300"/>
              </a:cubicBezTo>
              <a:cubicBezTo>
                <a:pt x="172820" y="513650"/>
                <a:pt x="173064" y="535742"/>
                <a:pt x="161925" y="552450"/>
              </a:cubicBezTo>
              <a:cubicBezTo>
                <a:pt x="155575" y="561975"/>
                <a:pt x="147995" y="570786"/>
                <a:pt x="142875" y="581025"/>
              </a:cubicBezTo>
              <a:cubicBezTo>
                <a:pt x="138385" y="590005"/>
                <a:pt x="140450" y="602500"/>
                <a:pt x="133350" y="609600"/>
              </a:cubicBezTo>
              <a:cubicBezTo>
                <a:pt x="126250" y="616700"/>
                <a:pt x="114300" y="615950"/>
                <a:pt x="104775" y="619125"/>
              </a:cubicBezTo>
              <a:cubicBezTo>
                <a:pt x="95250" y="628650"/>
                <a:pt x="82742" y="635925"/>
                <a:pt x="76200" y="647700"/>
              </a:cubicBezTo>
              <a:cubicBezTo>
                <a:pt x="55916" y="684211"/>
                <a:pt x="59663" y="730912"/>
                <a:pt x="28575" y="762000"/>
              </a:cubicBezTo>
              <a:cubicBezTo>
                <a:pt x="20480" y="770095"/>
                <a:pt x="9525" y="774700"/>
                <a:pt x="0" y="781050"/>
              </a:cubicBezTo>
              <a:cubicBezTo>
                <a:pt x="3175" y="904875"/>
                <a:pt x="1286" y="1028934"/>
                <a:pt x="9525" y="1152525"/>
              </a:cubicBezTo>
              <a:cubicBezTo>
                <a:pt x="10861" y="1172561"/>
                <a:pt x="28575" y="1209675"/>
                <a:pt x="28575" y="1209675"/>
              </a:cubicBezTo>
              <a:cubicBezTo>
                <a:pt x="31750" y="1235075"/>
                <a:pt x="34717" y="1260502"/>
                <a:pt x="38100" y="1285875"/>
              </a:cubicBezTo>
              <a:cubicBezTo>
                <a:pt x="41067" y="1308129"/>
                <a:pt x="35172" y="1333870"/>
                <a:pt x="47625" y="1352550"/>
              </a:cubicBezTo>
              <a:cubicBezTo>
                <a:pt x="53194" y="1360904"/>
                <a:pt x="66675" y="1346200"/>
                <a:pt x="76200" y="1343025"/>
              </a:cubicBezTo>
              <a:cubicBezTo>
                <a:pt x="79375" y="1358900"/>
                <a:pt x="78485" y="1376170"/>
                <a:pt x="85725" y="1390650"/>
              </a:cubicBezTo>
              <a:cubicBezTo>
                <a:pt x="112165" y="1443530"/>
                <a:pt x="183664" y="1425851"/>
                <a:pt x="228600" y="1428750"/>
              </a:cubicBezTo>
              <a:cubicBezTo>
                <a:pt x="288883" y="1432639"/>
                <a:pt x="349250" y="1435100"/>
                <a:pt x="409575" y="1438275"/>
              </a:cubicBezTo>
              <a:cubicBezTo>
                <a:pt x="419100" y="1441450"/>
                <a:pt x="429373" y="1442924"/>
                <a:pt x="438150" y="1447800"/>
              </a:cubicBezTo>
              <a:cubicBezTo>
                <a:pt x="458164" y="1458919"/>
                <a:pt x="473580" y="1478660"/>
                <a:pt x="495300" y="1485900"/>
              </a:cubicBezTo>
              <a:lnTo>
                <a:pt x="523875" y="1495425"/>
              </a:lnTo>
              <a:cubicBezTo>
                <a:pt x="533400" y="1492250"/>
                <a:pt x="542487" y="1487145"/>
                <a:pt x="552450" y="1485900"/>
              </a:cubicBezTo>
              <a:cubicBezTo>
                <a:pt x="593527" y="1480765"/>
                <a:pt x="637996" y="1492137"/>
                <a:pt x="676275" y="1476375"/>
              </a:cubicBezTo>
              <a:cubicBezTo>
                <a:pt x="697446" y="1467658"/>
                <a:pt x="701675" y="1438275"/>
                <a:pt x="714375" y="1419225"/>
              </a:cubicBezTo>
              <a:cubicBezTo>
                <a:pt x="752878" y="1361471"/>
                <a:pt x="722024" y="1391686"/>
                <a:pt x="838200" y="1381125"/>
              </a:cubicBezTo>
              <a:cubicBezTo>
                <a:pt x="847725" y="1374775"/>
                <a:pt x="860425" y="1371600"/>
                <a:pt x="866775" y="1362075"/>
              </a:cubicBezTo>
              <a:cubicBezTo>
                <a:pt x="874037" y="1351183"/>
                <a:pt x="872704" y="1336562"/>
                <a:pt x="876300" y="1323975"/>
              </a:cubicBezTo>
              <a:cubicBezTo>
                <a:pt x="886159" y="1289469"/>
                <a:pt x="884003" y="1298134"/>
                <a:pt x="904875" y="1266825"/>
              </a:cubicBezTo>
              <a:cubicBezTo>
                <a:pt x="917575" y="1270000"/>
                <a:pt x="930436" y="1272588"/>
                <a:pt x="942975" y="1276350"/>
              </a:cubicBezTo>
              <a:cubicBezTo>
                <a:pt x="962209" y="1282120"/>
                <a:pt x="1000125" y="1295400"/>
                <a:pt x="1000125" y="1295400"/>
              </a:cubicBezTo>
              <a:cubicBezTo>
                <a:pt x="1009650" y="1292225"/>
                <a:pt x="1019720" y="1290365"/>
                <a:pt x="1028700" y="1285875"/>
              </a:cubicBezTo>
              <a:cubicBezTo>
                <a:pt x="1038939" y="1280755"/>
                <a:pt x="1047336" y="1261145"/>
                <a:pt x="1057275" y="1266825"/>
              </a:cubicBezTo>
              <a:cubicBezTo>
                <a:pt x="1099321" y="1290851"/>
                <a:pt x="1088847" y="1320444"/>
                <a:pt x="1104900" y="1352550"/>
              </a:cubicBezTo>
              <a:cubicBezTo>
                <a:pt x="1110020" y="1362789"/>
                <a:pt x="1115011" y="1373974"/>
                <a:pt x="1123950" y="1381125"/>
              </a:cubicBezTo>
              <a:cubicBezTo>
                <a:pt x="1131790" y="1387397"/>
                <a:pt x="1143000" y="1387475"/>
                <a:pt x="1152525" y="1390650"/>
              </a:cubicBezTo>
              <a:cubicBezTo>
                <a:pt x="1183906" y="1411571"/>
                <a:pt x="1192183" y="1426499"/>
                <a:pt x="1238250" y="1400175"/>
              </a:cubicBezTo>
              <a:cubicBezTo>
                <a:pt x="1246967" y="1395194"/>
                <a:pt x="1244600" y="1381125"/>
                <a:pt x="1247775" y="1371600"/>
              </a:cubicBezTo>
              <a:lnTo>
                <a:pt x="1266825" y="1428750"/>
              </a:lnTo>
              <a:cubicBezTo>
                <a:pt x="1270445" y="1439610"/>
                <a:pt x="1286606" y="1440471"/>
                <a:pt x="1295400" y="1447800"/>
              </a:cubicBezTo>
              <a:cubicBezTo>
                <a:pt x="1342966" y="1487438"/>
                <a:pt x="1302332" y="1469161"/>
                <a:pt x="1352550" y="1485900"/>
              </a:cubicBezTo>
              <a:cubicBezTo>
                <a:pt x="1358900" y="1495425"/>
                <a:pt x="1367580" y="1503756"/>
                <a:pt x="1371600" y="1514475"/>
              </a:cubicBezTo>
              <a:cubicBezTo>
                <a:pt x="1372856" y="1517824"/>
                <a:pt x="1382355" y="1580306"/>
                <a:pt x="1390650" y="1590675"/>
              </a:cubicBezTo>
              <a:cubicBezTo>
                <a:pt x="1404079" y="1607461"/>
                <a:pt x="1428976" y="1612975"/>
                <a:pt x="1447800" y="1619250"/>
              </a:cubicBezTo>
              <a:cubicBezTo>
                <a:pt x="1517650" y="1616075"/>
                <a:pt x="1587606" y="1614707"/>
                <a:pt x="1657350" y="1609725"/>
              </a:cubicBezTo>
              <a:cubicBezTo>
                <a:pt x="1676614" y="1608349"/>
                <a:pt x="1696178" y="1606307"/>
                <a:pt x="1714500" y="1600200"/>
              </a:cubicBezTo>
              <a:cubicBezTo>
                <a:pt x="1725360" y="1596580"/>
                <a:pt x="1733550" y="1587500"/>
                <a:pt x="1743075" y="1581150"/>
              </a:cubicBezTo>
              <a:cubicBezTo>
                <a:pt x="1793021" y="1588285"/>
                <a:pt x="1818442" y="1591389"/>
                <a:pt x="1866900" y="1600200"/>
              </a:cubicBezTo>
              <a:cubicBezTo>
                <a:pt x="1882828" y="1603096"/>
                <a:pt x="1898819" y="1605798"/>
                <a:pt x="1914525" y="1609725"/>
              </a:cubicBezTo>
              <a:cubicBezTo>
                <a:pt x="1924265" y="1612160"/>
                <a:pt x="1933575" y="1616075"/>
                <a:pt x="1943100" y="1619250"/>
              </a:cubicBezTo>
              <a:cubicBezTo>
                <a:pt x="1952625" y="1628775"/>
                <a:pt x="1964203" y="1636617"/>
                <a:pt x="1971675" y="1647825"/>
              </a:cubicBezTo>
              <a:cubicBezTo>
                <a:pt x="1977244" y="1656179"/>
                <a:pt x="1974928" y="1668560"/>
                <a:pt x="1981200" y="1676400"/>
              </a:cubicBezTo>
              <a:cubicBezTo>
                <a:pt x="1988351" y="1685339"/>
                <a:pt x="2000250" y="1689100"/>
                <a:pt x="2009775" y="1695450"/>
              </a:cubicBezTo>
              <a:cubicBezTo>
                <a:pt x="2032445" y="1763460"/>
                <a:pt x="2045533" y="1741461"/>
                <a:pt x="2000250" y="1771650"/>
              </a:cubicBezTo>
              <a:cubicBezTo>
                <a:pt x="1971675" y="1768475"/>
                <a:pt x="1942942" y="1766497"/>
                <a:pt x="1914525" y="1762125"/>
              </a:cubicBezTo>
              <a:cubicBezTo>
                <a:pt x="1901586" y="1760134"/>
                <a:pt x="1886647" y="1760778"/>
                <a:pt x="1876425" y="1752600"/>
              </a:cubicBezTo>
              <a:cubicBezTo>
                <a:pt x="1868585" y="1746328"/>
                <a:pt x="1875070" y="1729861"/>
                <a:pt x="1866900" y="1724025"/>
              </a:cubicBezTo>
              <a:cubicBezTo>
                <a:pt x="1850560" y="1712353"/>
                <a:pt x="1809750" y="1704975"/>
                <a:pt x="1809750" y="1704975"/>
              </a:cubicBezTo>
              <a:cubicBezTo>
                <a:pt x="1794196" y="1728306"/>
                <a:pt x="1775622" y="1740896"/>
                <a:pt x="1800225" y="1771650"/>
              </a:cubicBezTo>
              <a:cubicBezTo>
                <a:pt x="1806497" y="1779490"/>
                <a:pt x="1819275" y="1778000"/>
                <a:pt x="1828800" y="1781175"/>
              </a:cubicBezTo>
              <a:cubicBezTo>
                <a:pt x="1838325" y="1787525"/>
                <a:pt x="1850224" y="1791286"/>
                <a:pt x="1857375" y="1800225"/>
              </a:cubicBezTo>
              <a:cubicBezTo>
                <a:pt x="1863647" y="1808065"/>
                <a:pt x="1866900" y="1818760"/>
                <a:pt x="1866900" y="1828800"/>
              </a:cubicBezTo>
              <a:cubicBezTo>
                <a:pt x="1866900" y="1870197"/>
                <a:pt x="1863831" y="1911735"/>
                <a:pt x="1857375" y="1952625"/>
              </a:cubicBezTo>
              <a:cubicBezTo>
                <a:pt x="1854243" y="1972460"/>
                <a:pt x="1844675" y="1990725"/>
                <a:pt x="1838325" y="2009775"/>
              </a:cubicBezTo>
              <a:lnTo>
                <a:pt x="1828800" y="2038350"/>
              </a:lnTo>
              <a:cubicBezTo>
                <a:pt x="1825625" y="2047875"/>
                <a:pt x="1824844" y="2058571"/>
                <a:pt x="1819275" y="2066925"/>
              </a:cubicBezTo>
              <a:cubicBezTo>
                <a:pt x="1794656" y="2103854"/>
                <a:pt x="1803845" y="2084640"/>
                <a:pt x="1790700" y="2124075"/>
              </a:cubicBezTo>
              <a:cubicBezTo>
                <a:pt x="1793875" y="2139950"/>
                <a:pt x="1796298" y="2155994"/>
                <a:pt x="1800225" y="2171700"/>
              </a:cubicBezTo>
              <a:cubicBezTo>
                <a:pt x="1802660" y="2181440"/>
                <a:pt x="1802650" y="2193175"/>
                <a:pt x="1809750" y="2200275"/>
              </a:cubicBezTo>
              <a:cubicBezTo>
                <a:pt x="1816850" y="2207375"/>
                <a:pt x="1828800" y="2206625"/>
                <a:pt x="1838325" y="2209800"/>
              </a:cubicBezTo>
              <a:cubicBezTo>
                <a:pt x="1847473" y="2223522"/>
                <a:pt x="1874564" y="2247868"/>
                <a:pt x="1847850" y="2266950"/>
              </a:cubicBezTo>
              <a:cubicBezTo>
                <a:pt x="1831510" y="2278622"/>
                <a:pt x="1790700" y="2286000"/>
                <a:pt x="1790700" y="2286000"/>
              </a:cubicBezTo>
              <a:cubicBezTo>
                <a:pt x="1784350" y="2295525"/>
                <a:pt x="1776770" y="2304336"/>
                <a:pt x="1771650" y="2314575"/>
              </a:cubicBezTo>
              <a:cubicBezTo>
                <a:pt x="1740237" y="2377401"/>
                <a:pt x="1789843" y="2340630"/>
                <a:pt x="1866900" y="2333625"/>
              </a:cubicBezTo>
              <a:cubicBezTo>
                <a:pt x="1885950" y="2327275"/>
                <a:pt x="1912911" y="2331283"/>
                <a:pt x="1924050" y="2314575"/>
              </a:cubicBezTo>
              <a:cubicBezTo>
                <a:pt x="1930400" y="2305050"/>
                <a:pt x="1935005" y="2294095"/>
                <a:pt x="1943100" y="2286000"/>
              </a:cubicBezTo>
              <a:cubicBezTo>
                <a:pt x="1961564" y="2267536"/>
                <a:pt x="1977009" y="2265172"/>
                <a:pt x="2000250" y="2257425"/>
              </a:cubicBezTo>
              <a:cubicBezTo>
                <a:pt x="2006600" y="2247900"/>
                <a:pt x="2011971" y="2237644"/>
                <a:pt x="2019300" y="2228850"/>
              </a:cubicBezTo>
              <a:cubicBezTo>
                <a:pt x="2027924" y="2218502"/>
                <a:pt x="2040403" y="2211483"/>
                <a:pt x="2047875" y="2200275"/>
              </a:cubicBezTo>
              <a:cubicBezTo>
                <a:pt x="2076904" y="2156732"/>
                <a:pt x="2031546" y="2180318"/>
                <a:pt x="2085975" y="2162175"/>
              </a:cubicBezTo>
              <a:cubicBezTo>
                <a:pt x="2092325" y="2152650"/>
                <a:pt x="2095317" y="2139667"/>
                <a:pt x="2105025" y="2133600"/>
              </a:cubicBezTo>
              <a:cubicBezTo>
                <a:pt x="2122053" y="2122957"/>
                <a:pt x="2162175" y="2114550"/>
                <a:pt x="2162175" y="2114550"/>
              </a:cubicBezTo>
              <a:cubicBezTo>
                <a:pt x="2168525" y="2105025"/>
                <a:pt x="2172286" y="2093126"/>
                <a:pt x="2181225" y="2085975"/>
              </a:cubicBezTo>
              <a:cubicBezTo>
                <a:pt x="2189065" y="2079703"/>
                <a:pt x="2202700" y="2083550"/>
                <a:pt x="2209800" y="2076450"/>
              </a:cubicBezTo>
              <a:cubicBezTo>
                <a:pt x="2216900" y="2069350"/>
                <a:pt x="2214835" y="2056855"/>
                <a:pt x="2219325" y="2047875"/>
              </a:cubicBezTo>
              <a:cubicBezTo>
                <a:pt x="2224445" y="2037636"/>
                <a:pt x="2232025" y="2028825"/>
                <a:pt x="2238375" y="2019300"/>
              </a:cubicBezTo>
              <a:cubicBezTo>
                <a:pt x="2235200" y="2009775"/>
                <a:pt x="2233726" y="1999502"/>
                <a:pt x="2228850" y="1990725"/>
              </a:cubicBezTo>
              <a:cubicBezTo>
                <a:pt x="2217731" y="1970711"/>
                <a:pt x="2197990" y="1955295"/>
                <a:pt x="2190750" y="1933575"/>
              </a:cubicBezTo>
              <a:lnTo>
                <a:pt x="2181225" y="1905000"/>
              </a:lnTo>
              <a:cubicBezTo>
                <a:pt x="2190750" y="1895475"/>
                <a:pt x="2199452" y="1885049"/>
                <a:pt x="2209800" y="1876425"/>
              </a:cubicBezTo>
              <a:cubicBezTo>
                <a:pt x="2218594" y="1869096"/>
                <a:pt x="2230280" y="1865470"/>
                <a:pt x="2238375" y="1857375"/>
              </a:cubicBezTo>
              <a:cubicBezTo>
                <a:pt x="2246470" y="1849280"/>
                <a:pt x="2247717" y="1834867"/>
                <a:pt x="2257425" y="1828800"/>
              </a:cubicBezTo>
              <a:cubicBezTo>
                <a:pt x="2274453" y="1818157"/>
                <a:pt x="2295525" y="1816100"/>
                <a:pt x="2314575" y="1809750"/>
              </a:cubicBezTo>
              <a:lnTo>
                <a:pt x="2371725" y="1790700"/>
              </a:lnTo>
              <a:lnTo>
                <a:pt x="2400300" y="1781175"/>
              </a:lnTo>
              <a:cubicBezTo>
                <a:pt x="2406650" y="1771650"/>
                <a:pt x="2409825" y="1758950"/>
                <a:pt x="2419350" y="1752600"/>
              </a:cubicBezTo>
              <a:cubicBezTo>
                <a:pt x="2430242" y="1745338"/>
                <a:pt x="2444863" y="1746671"/>
                <a:pt x="2457450" y="1743075"/>
              </a:cubicBezTo>
              <a:cubicBezTo>
                <a:pt x="2467104" y="1740317"/>
                <a:pt x="2476500" y="1736725"/>
                <a:pt x="2486025" y="1733550"/>
              </a:cubicBezTo>
              <a:cubicBezTo>
                <a:pt x="2492375" y="1724025"/>
                <a:pt x="2496980" y="1713070"/>
                <a:pt x="2505075" y="1704975"/>
              </a:cubicBezTo>
              <a:cubicBezTo>
                <a:pt x="2513170" y="1696880"/>
                <a:pt x="2526112" y="1694540"/>
                <a:pt x="2533650" y="1685925"/>
              </a:cubicBezTo>
              <a:cubicBezTo>
                <a:pt x="2548727" y="1668695"/>
                <a:pt x="2555561" y="1644964"/>
                <a:pt x="2571750" y="1628775"/>
              </a:cubicBezTo>
              <a:lnTo>
                <a:pt x="2600325" y="1600200"/>
              </a:lnTo>
              <a:cubicBezTo>
                <a:pt x="2621107" y="1537855"/>
                <a:pt x="2592243" y="1599045"/>
                <a:pt x="2638425" y="1562100"/>
              </a:cubicBezTo>
              <a:cubicBezTo>
                <a:pt x="2647364" y="1554949"/>
                <a:pt x="2651125" y="1543050"/>
                <a:pt x="2657475" y="1533525"/>
              </a:cubicBezTo>
              <a:cubicBezTo>
                <a:pt x="2660650" y="1504950"/>
                <a:pt x="2667000" y="1476551"/>
                <a:pt x="2667000" y="1447800"/>
              </a:cubicBezTo>
              <a:cubicBezTo>
                <a:pt x="2667000" y="1434709"/>
                <a:pt x="2667948" y="1417555"/>
                <a:pt x="2657475" y="1409700"/>
              </a:cubicBezTo>
              <a:cubicBezTo>
                <a:pt x="2649443" y="1403676"/>
                <a:pt x="2638640" y="1416790"/>
                <a:pt x="2628900" y="1419225"/>
              </a:cubicBezTo>
              <a:cubicBezTo>
                <a:pt x="2613194" y="1423152"/>
                <a:pt x="2596894" y="1424490"/>
                <a:pt x="2581275" y="1428750"/>
              </a:cubicBezTo>
              <a:cubicBezTo>
                <a:pt x="2561902" y="1434034"/>
                <a:pt x="2543175" y="1441450"/>
                <a:pt x="2524125" y="1447800"/>
              </a:cubicBezTo>
              <a:cubicBezTo>
                <a:pt x="2514600" y="1450975"/>
                <a:pt x="2505513" y="1456080"/>
                <a:pt x="2495550" y="1457325"/>
              </a:cubicBezTo>
              <a:lnTo>
                <a:pt x="2419350" y="1466850"/>
              </a:lnTo>
              <a:cubicBezTo>
                <a:pt x="2355850" y="1463675"/>
                <a:pt x="2292210" y="1462605"/>
                <a:pt x="2228850" y="1457325"/>
              </a:cubicBezTo>
              <a:cubicBezTo>
                <a:pt x="2215804" y="1456238"/>
                <a:pt x="2203630" y="1450142"/>
                <a:pt x="2190750" y="1447800"/>
              </a:cubicBezTo>
              <a:cubicBezTo>
                <a:pt x="2168661" y="1443784"/>
                <a:pt x="2146300" y="1441450"/>
                <a:pt x="2124075" y="1438275"/>
              </a:cubicBezTo>
              <a:lnTo>
                <a:pt x="2066925" y="1400175"/>
              </a:lnTo>
              <a:lnTo>
                <a:pt x="2038350" y="1381125"/>
              </a:lnTo>
              <a:cubicBezTo>
                <a:pt x="1970277" y="1279015"/>
                <a:pt x="2076288" y="1433984"/>
                <a:pt x="1990725" y="1323975"/>
              </a:cubicBezTo>
              <a:cubicBezTo>
                <a:pt x="1976669" y="1305903"/>
                <a:pt x="1965325" y="1285875"/>
                <a:pt x="1952625" y="1266825"/>
              </a:cubicBezTo>
              <a:cubicBezTo>
                <a:pt x="1941486" y="1250117"/>
                <a:pt x="1939925" y="1228725"/>
                <a:pt x="1933575" y="1209675"/>
              </a:cubicBezTo>
              <a:lnTo>
                <a:pt x="1905000" y="1123950"/>
              </a:lnTo>
              <a:lnTo>
                <a:pt x="1895475" y="1095375"/>
              </a:lnTo>
              <a:cubicBezTo>
                <a:pt x="1892300" y="1085850"/>
                <a:pt x="1891519" y="1075154"/>
                <a:pt x="1885950" y="1066800"/>
              </a:cubicBezTo>
              <a:cubicBezTo>
                <a:pt x="1879600" y="1057275"/>
                <a:pt x="1871549" y="1048686"/>
                <a:pt x="1866900" y="1038225"/>
              </a:cubicBezTo>
              <a:cubicBezTo>
                <a:pt x="1858745" y="1019875"/>
                <a:pt x="1854200" y="1000125"/>
                <a:pt x="1847850" y="981075"/>
              </a:cubicBezTo>
              <a:lnTo>
                <a:pt x="1809750" y="866775"/>
              </a:lnTo>
              <a:lnTo>
                <a:pt x="1743075" y="666750"/>
              </a:lnTo>
              <a:lnTo>
                <a:pt x="1724025" y="609600"/>
              </a:lnTo>
              <a:lnTo>
                <a:pt x="1714500" y="581025"/>
              </a:lnTo>
              <a:cubicBezTo>
                <a:pt x="1704975" y="584200"/>
                <a:pt x="1693025" y="583450"/>
                <a:pt x="1685925" y="590550"/>
              </a:cubicBezTo>
              <a:cubicBezTo>
                <a:pt x="1678825" y="597650"/>
                <a:pt x="1678835" y="609385"/>
                <a:pt x="1676400" y="619125"/>
              </a:cubicBezTo>
              <a:cubicBezTo>
                <a:pt x="1672473" y="634831"/>
                <a:pt x="1675855" y="653280"/>
                <a:pt x="1666875" y="666750"/>
              </a:cubicBezTo>
              <a:cubicBezTo>
                <a:pt x="1661306" y="675104"/>
                <a:pt x="1647825" y="673100"/>
                <a:pt x="1638300" y="676275"/>
              </a:cubicBezTo>
              <a:cubicBezTo>
                <a:pt x="1628775" y="669925"/>
                <a:pt x="1617820" y="665320"/>
                <a:pt x="1609725" y="657225"/>
              </a:cubicBezTo>
              <a:cubicBezTo>
                <a:pt x="1574583" y="622083"/>
                <a:pt x="1608913" y="631283"/>
                <a:pt x="1562100" y="600075"/>
              </a:cubicBezTo>
              <a:cubicBezTo>
                <a:pt x="1553746" y="594506"/>
                <a:pt x="1543050" y="593725"/>
                <a:pt x="1533525" y="590550"/>
              </a:cubicBezTo>
              <a:cubicBezTo>
                <a:pt x="1514475" y="577850"/>
                <a:pt x="1498095" y="559690"/>
                <a:pt x="1476375" y="552450"/>
              </a:cubicBezTo>
              <a:lnTo>
                <a:pt x="1419225" y="533400"/>
              </a:lnTo>
              <a:cubicBezTo>
                <a:pt x="1409700" y="523875"/>
                <a:pt x="1399274" y="515173"/>
                <a:pt x="1390650" y="504825"/>
              </a:cubicBezTo>
              <a:cubicBezTo>
                <a:pt x="1324345" y="425259"/>
                <a:pt x="1426507" y="531157"/>
                <a:pt x="1343025" y="447675"/>
              </a:cubicBezTo>
              <a:cubicBezTo>
                <a:pt x="1339850" y="438150"/>
                <a:pt x="1338376" y="427877"/>
                <a:pt x="1333500" y="419100"/>
              </a:cubicBezTo>
              <a:cubicBezTo>
                <a:pt x="1322381" y="399086"/>
                <a:pt x="1302640" y="383670"/>
                <a:pt x="1295400" y="361950"/>
              </a:cubicBezTo>
              <a:cubicBezTo>
                <a:pt x="1281615" y="320596"/>
                <a:pt x="1292975" y="340475"/>
                <a:pt x="1257300" y="304800"/>
              </a:cubicBezTo>
              <a:cubicBezTo>
                <a:pt x="1250950" y="285750"/>
                <a:pt x="1241551" y="267457"/>
                <a:pt x="1238250" y="247650"/>
              </a:cubicBezTo>
              <a:cubicBezTo>
                <a:pt x="1231900" y="209550"/>
                <a:pt x="1231414" y="169993"/>
                <a:pt x="1219200" y="133350"/>
              </a:cubicBezTo>
              <a:cubicBezTo>
                <a:pt x="1210104" y="106061"/>
                <a:pt x="1213413" y="96496"/>
                <a:pt x="1181100" y="85725"/>
              </a:cubicBezTo>
              <a:cubicBezTo>
                <a:pt x="1171188" y="82421"/>
                <a:pt x="1062412" y="67409"/>
                <a:pt x="1057275" y="66675"/>
              </a:cubicBezTo>
              <a:cubicBezTo>
                <a:pt x="1022350" y="69850"/>
                <a:pt x="987261" y="71565"/>
                <a:pt x="952500" y="76200"/>
              </a:cubicBezTo>
              <a:cubicBezTo>
                <a:pt x="932566" y="78858"/>
                <a:pt x="905415" y="88720"/>
                <a:pt x="885825" y="95250"/>
              </a:cubicBezTo>
              <a:cubicBezTo>
                <a:pt x="863600" y="92075"/>
                <a:pt x="841026" y="90773"/>
                <a:pt x="819150" y="85725"/>
              </a:cubicBezTo>
              <a:cubicBezTo>
                <a:pt x="799584" y="81210"/>
                <a:pt x="781050" y="73025"/>
                <a:pt x="762000" y="66675"/>
              </a:cubicBezTo>
              <a:lnTo>
                <a:pt x="647700" y="28575"/>
              </a:lnTo>
              <a:lnTo>
                <a:pt x="590550" y="9525"/>
              </a:lnTo>
              <a:cubicBezTo>
                <a:pt x="581025" y="6350"/>
                <a:pt x="572015" y="0"/>
                <a:pt x="561975" y="0"/>
              </a:cubicBezTo>
              <a:lnTo>
                <a:pt x="552450" y="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482856</xdr:colOff>
      <xdr:row>106</xdr:row>
      <xdr:rowOff>133350</xdr:rowOff>
    </xdr:from>
    <xdr:to>
      <xdr:col>14</xdr:col>
      <xdr:colOff>352425</xdr:colOff>
      <xdr:row>114</xdr:row>
      <xdr:rowOff>38798</xdr:rowOff>
    </xdr:to>
    <xdr:sp macro="" textlink="">
      <xdr:nvSpPr>
        <xdr:cNvPr id="78" name="New_Brunswick"/>
        <xdr:cNvSpPr/>
      </xdr:nvSpPr>
      <xdr:spPr>
        <a:xfrm>
          <a:off x="7302756" y="17592675"/>
          <a:ext cx="1088769" cy="1200848"/>
        </a:xfrm>
        <a:custGeom>
          <a:avLst/>
          <a:gdLst>
            <a:gd name="connsiteX0" fmla="*/ 2919 w 1088769"/>
            <a:gd name="connsiteY0" fmla="*/ 1200150 h 1200848"/>
            <a:gd name="connsiteX1" fmla="*/ 50544 w 1088769"/>
            <a:gd name="connsiteY1" fmla="*/ 1190625 h 1200848"/>
            <a:gd name="connsiteX2" fmla="*/ 107694 w 1088769"/>
            <a:gd name="connsiteY2" fmla="*/ 1171575 h 1200848"/>
            <a:gd name="connsiteX3" fmla="*/ 193419 w 1088769"/>
            <a:gd name="connsiteY3" fmla="*/ 1133475 h 1200848"/>
            <a:gd name="connsiteX4" fmla="*/ 307719 w 1088769"/>
            <a:gd name="connsiteY4" fmla="*/ 1114425 h 1200848"/>
            <a:gd name="connsiteX5" fmla="*/ 336294 w 1088769"/>
            <a:gd name="connsiteY5" fmla="*/ 1085850 h 1200848"/>
            <a:gd name="connsiteX6" fmla="*/ 345819 w 1088769"/>
            <a:gd name="connsiteY6" fmla="*/ 1028700 h 1200848"/>
            <a:gd name="connsiteX7" fmla="*/ 374394 w 1088769"/>
            <a:gd name="connsiteY7" fmla="*/ 904875 h 1200848"/>
            <a:gd name="connsiteX8" fmla="*/ 364869 w 1088769"/>
            <a:gd name="connsiteY8" fmla="*/ 752475 h 1200848"/>
            <a:gd name="connsiteX9" fmla="*/ 355344 w 1088769"/>
            <a:gd name="connsiteY9" fmla="*/ 714375 h 1200848"/>
            <a:gd name="connsiteX10" fmla="*/ 345819 w 1088769"/>
            <a:gd name="connsiteY10" fmla="*/ 647700 h 1200848"/>
            <a:gd name="connsiteX11" fmla="*/ 355344 w 1088769"/>
            <a:gd name="connsiteY11" fmla="*/ 609600 h 1200848"/>
            <a:gd name="connsiteX12" fmla="*/ 383919 w 1088769"/>
            <a:gd name="connsiteY12" fmla="*/ 600075 h 1200848"/>
            <a:gd name="connsiteX13" fmla="*/ 412494 w 1088769"/>
            <a:gd name="connsiteY13" fmla="*/ 581025 h 1200848"/>
            <a:gd name="connsiteX14" fmla="*/ 422019 w 1088769"/>
            <a:gd name="connsiteY14" fmla="*/ 552450 h 1200848"/>
            <a:gd name="connsiteX15" fmla="*/ 479169 w 1088769"/>
            <a:gd name="connsiteY15" fmla="*/ 523875 h 1200848"/>
            <a:gd name="connsiteX16" fmla="*/ 583944 w 1088769"/>
            <a:gd name="connsiteY16" fmla="*/ 533400 h 1200848"/>
            <a:gd name="connsiteX17" fmla="*/ 593469 w 1088769"/>
            <a:gd name="connsiteY17" fmla="*/ 590550 h 1200848"/>
            <a:gd name="connsiteX18" fmla="*/ 641094 w 1088769"/>
            <a:gd name="connsiteY18" fmla="*/ 638175 h 1200848"/>
            <a:gd name="connsiteX19" fmla="*/ 660144 w 1088769"/>
            <a:gd name="connsiteY19" fmla="*/ 666750 h 1200848"/>
            <a:gd name="connsiteX20" fmla="*/ 669669 w 1088769"/>
            <a:gd name="connsiteY20" fmla="*/ 704850 h 1200848"/>
            <a:gd name="connsiteX21" fmla="*/ 726819 w 1088769"/>
            <a:gd name="connsiteY21" fmla="*/ 714375 h 1200848"/>
            <a:gd name="connsiteX22" fmla="*/ 793494 w 1088769"/>
            <a:gd name="connsiteY22" fmla="*/ 781050 h 1200848"/>
            <a:gd name="connsiteX23" fmla="*/ 860169 w 1088769"/>
            <a:gd name="connsiteY23" fmla="*/ 762000 h 1200848"/>
            <a:gd name="connsiteX24" fmla="*/ 898269 w 1088769"/>
            <a:gd name="connsiteY24" fmla="*/ 723900 h 1200848"/>
            <a:gd name="connsiteX25" fmla="*/ 964944 w 1088769"/>
            <a:gd name="connsiteY25" fmla="*/ 657225 h 1200848"/>
            <a:gd name="connsiteX26" fmla="*/ 983994 w 1088769"/>
            <a:gd name="connsiteY26" fmla="*/ 628650 h 1200848"/>
            <a:gd name="connsiteX27" fmla="*/ 1022094 w 1088769"/>
            <a:gd name="connsiteY27" fmla="*/ 600075 h 1200848"/>
            <a:gd name="connsiteX28" fmla="*/ 1050669 w 1088769"/>
            <a:gd name="connsiteY28" fmla="*/ 571500 h 1200848"/>
            <a:gd name="connsiteX29" fmla="*/ 1069719 w 1088769"/>
            <a:gd name="connsiteY29" fmla="*/ 514350 h 1200848"/>
            <a:gd name="connsiteX30" fmla="*/ 1079244 w 1088769"/>
            <a:gd name="connsiteY30" fmla="*/ 457200 h 1200848"/>
            <a:gd name="connsiteX31" fmla="*/ 1088769 w 1088769"/>
            <a:gd name="connsiteY31" fmla="*/ 428625 h 1200848"/>
            <a:gd name="connsiteX32" fmla="*/ 1079244 w 1088769"/>
            <a:gd name="connsiteY32" fmla="*/ 400050 h 1200848"/>
            <a:gd name="connsiteX33" fmla="*/ 1041144 w 1088769"/>
            <a:gd name="connsiteY33" fmla="*/ 409575 h 1200848"/>
            <a:gd name="connsiteX34" fmla="*/ 993519 w 1088769"/>
            <a:gd name="connsiteY34" fmla="*/ 400050 h 1200848"/>
            <a:gd name="connsiteX35" fmla="*/ 936369 w 1088769"/>
            <a:gd name="connsiteY35" fmla="*/ 381000 h 1200848"/>
            <a:gd name="connsiteX36" fmla="*/ 917319 w 1088769"/>
            <a:gd name="connsiteY36" fmla="*/ 352425 h 1200848"/>
            <a:gd name="connsiteX37" fmla="*/ 888744 w 1088769"/>
            <a:gd name="connsiteY37" fmla="*/ 323850 h 1200848"/>
            <a:gd name="connsiteX38" fmla="*/ 879219 w 1088769"/>
            <a:gd name="connsiteY38" fmla="*/ 295275 h 1200848"/>
            <a:gd name="connsiteX39" fmla="*/ 812544 w 1088769"/>
            <a:gd name="connsiteY39" fmla="*/ 219075 h 1200848"/>
            <a:gd name="connsiteX40" fmla="*/ 774444 w 1088769"/>
            <a:gd name="connsiteY40" fmla="*/ 228600 h 1200848"/>
            <a:gd name="connsiteX41" fmla="*/ 764919 w 1088769"/>
            <a:gd name="connsiteY41" fmla="*/ 257175 h 1200848"/>
            <a:gd name="connsiteX42" fmla="*/ 736344 w 1088769"/>
            <a:gd name="connsiteY42" fmla="*/ 266700 h 1200848"/>
            <a:gd name="connsiteX43" fmla="*/ 688719 w 1088769"/>
            <a:gd name="connsiteY43" fmla="*/ 257175 h 1200848"/>
            <a:gd name="connsiteX44" fmla="*/ 726819 w 1088769"/>
            <a:gd name="connsiteY44" fmla="*/ 219075 h 1200848"/>
            <a:gd name="connsiteX45" fmla="*/ 755394 w 1088769"/>
            <a:gd name="connsiteY45" fmla="*/ 200025 h 1200848"/>
            <a:gd name="connsiteX46" fmla="*/ 764919 w 1088769"/>
            <a:gd name="connsiteY46" fmla="*/ 171450 h 1200848"/>
            <a:gd name="connsiteX47" fmla="*/ 755394 w 1088769"/>
            <a:gd name="connsiteY47" fmla="*/ 0 h 1200848"/>
            <a:gd name="connsiteX48" fmla="*/ 679194 w 1088769"/>
            <a:gd name="connsiteY48" fmla="*/ 19050 h 1200848"/>
            <a:gd name="connsiteX49" fmla="*/ 641094 w 1088769"/>
            <a:gd name="connsiteY49" fmla="*/ 28575 h 1200848"/>
            <a:gd name="connsiteX50" fmla="*/ 583944 w 1088769"/>
            <a:gd name="connsiteY50" fmla="*/ 66675 h 1200848"/>
            <a:gd name="connsiteX51" fmla="*/ 555369 w 1088769"/>
            <a:gd name="connsiteY51" fmla="*/ 123825 h 1200848"/>
            <a:gd name="connsiteX52" fmla="*/ 498219 w 1088769"/>
            <a:gd name="connsiteY52" fmla="*/ 161925 h 1200848"/>
            <a:gd name="connsiteX53" fmla="*/ 469644 w 1088769"/>
            <a:gd name="connsiteY53" fmla="*/ 180975 h 1200848"/>
            <a:gd name="connsiteX54" fmla="*/ 422019 w 1088769"/>
            <a:gd name="connsiteY54" fmla="*/ 266700 h 1200848"/>
            <a:gd name="connsiteX55" fmla="*/ 383919 w 1088769"/>
            <a:gd name="connsiteY55" fmla="*/ 323850 h 1200848"/>
            <a:gd name="connsiteX56" fmla="*/ 364869 w 1088769"/>
            <a:gd name="connsiteY56" fmla="*/ 381000 h 1200848"/>
            <a:gd name="connsiteX57" fmla="*/ 345819 w 1088769"/>
            <a:gd name="connsiteY57" fmla="*/ 409575 h 1200848"/>
            <a:gd name="connsiteX58" fmla="*/ 326769 w 1088769"/>
            <a:gd name="connsiteY58" fmla="*/ 466725 h 1200848"/>
            <a:gd name="connsiteX59" fmla="*/ 298194 w 1088769"/>
            <a:gd name="connsiteY59" fmla="*/ 552450 h 1200848"/>
            <a:gd name="connsiteX60" fmla="*/ 288669 w 1088769"/>
            <a:gd name="connsiteY60" fmla="*/ 581025 h 1200848"/>
            <a:gd name="connsiteX61" fmla="*/ 269619 w 1088769"/>
            <a:gd name="connsiteY61" fmla="*/ 676275 h 1200848"/>
            <a:gd name="connsiteX62" fmla="*/ 250569 w 1088769"/>
            <a:gd name="connsiteY62" fmla="*/ 704850 h 1200848"/>
            <a:gd name="connsiteX63" fmla="*/ 231519 w 1088769"/>
            <a:gd name="connsiteY63" fmla="*/ 762000 h 1200848"/>
            <a:gd name="connsiteX64" fmla="*/ 221994 w 1088769"/>
            <a:gd name="connsiteY64" fmla="*/ 790575 h 1200848"/>
            <a:gd name="connsiteX65" fmla="*/ 212469 w 1088769"/>
            <a:gd name="connsiteY65" fmla="*/ 828675 h 1200848"/>
            <a:gd name="connsiteX66" fmla="*/ 183894 w 1088769"/>
            <a:gd name="connsiteY66" fmla="*/ 914400 h 1200848"/>
            <a:gd name="connsiteX67" fmla="*/ 174369 w 1088769"/>
            <a:gd name="connsiteY67" fmla="*/ 942975 h 1200848"/>
            <a:gd name="connsiteX68" fmla="*/ 164844 w 1088769"/>
            <a:gd name="connsiteY68" fmla="*/ 971550 h 1200848"/>
            <a:gd name="connsiteX69" fmla="*/ 126744 w 1088769"/>
            <a:gd name="connsiteY69" fmla="*/ 1028700 h 1200848"/>
            <a:gd name="connsiteX70" fmla="*/ 88644 w 1088769"/>
            <a:gd name="connsiteY70" fmla="*/ 1114425 h 1200848"/>
            <a:gd name="connsiteX71" fmla="*/ 60069 w 1088769"/>
            <a:gd name="connsiteY71" fmla="*/ 1123950 h 1200848"/>
            <a:gd name="connsiteX72" fmla="*/ 12444 w 1088769"/>
            <a:gd name="connsiteY72" fmla="*/ 1171575 h 1200848"/>
            <a:gd name="connsiteX73" fmla="*/ 2919 w 1088769"/>
            <a:gd name="connsiteY73" fmla="*/ 1200150 h 12008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Lst>
          <a:rect l="l" t="t" r="r" b="b"/>
          <a:pathLst>
            <a:path w="1088769" h="1200848">
              <a:moveTo>
                <a:pt x="2919" y="1200150"/>
              </a:moveTo>
              <a:cubicBezTo>
                <a:pt x="9269" y="1203325"/>
                <a:pt x="34925" y="1194885"/>
                <a:pt x="50544" y="1190625"/>
              </a:cubicBezTo>
              <a:cubicBezTo>
                <a:pt x="69917" y="1185341"/>
                <a:pt x="107694" y="1171575"/>
                <a:pt x="107694" y="1171575"/>
              </a:cubicBezTo>
              <a:cubicBezTo>
                <a:pt x="152977" y="1141386"/>
                <a:pt x="125409" y="1156145"/>
                <a:pt x="193419" y="1133475"/>
              </a:cubicBezTo>
              <a:cubicBezTo>
                <a:pt x="230062" y="1121261"/>
                <a:pt x="307719" y="1114425"/>
                <a:pt x="307719" y="1114425"/>
              </a:cubicBezTo>
              <a:cubicBezTo>
                <a:pt x="317244" y="1104900"/>
                <a:pt x="330823" y="1098159"/>
                <a:pt x="336294" y="1085850"/>
              </a:cubicBezTo>
              <a:cubicBezTo>
                <a:pt x="344138" y="1068202"/>
                <a:pt x="342260" y="1047682"/>
                <a:pt x="345819" y="1028700"/>
              </a:cubicBezTo>
              <a:cubicBezTo>
                <a:pt x="363835" y="932613"/>
                <a:pt x="355561" y="961374"/>
                <a:pt x="374394" y="904875"/>
              </a:cubicBezTo>
              <a:cubicBezTo>
                <a:pt x="371219" y="854075"/>
                <a:pt x="369934" y="803122"/>
                <a:pt x="364869" y="752475"/>
              </a:cubicBezTo>
              <a:cubicBezTo>
                <a:pt x="363566" y="739449"/>
                <a:pt x="357686" y="727255"/>
                <a:pt x="355344" y="714375"/>
              </a:cubicBezTo>
              <a:cubicBezTo>
                <a:pt x="351328" y="692286"/>
                <a:pt x="348994" y="669925"/>
                <a:pt x="345819" y="647700"/>
              </a:cubicBezTo>
              <a:cubicBezTo>
                <a:pt x="348994" y="635000"/>
                <a:pt x="347166" y="619822"/>
                <a:pt x="355344" y="609600"/>
              </a:cubicBezTo>
              <a:cubicBezTo>
                <a:pt x="361616" y="601760"/>
                <a:pt x="374939" y="604565"/>
                <a:pt x="383919" y="600075"/>
              </a:cubicBezTo>
              <a:cubicBezTo>
                <a:pt x="394158" y="594955"/>
                <a:pt x="402969" y="587375"/>
                <a:pt x="412494" y="581025"/>
              </a:cubicBezTo>
              <a:cubicBezTo>
                <a:pt x="415669" y="571500"/>
                <a:pt x="415747" y="560290"/>
                <a:pt x="422019" y="552450"/>
              </a:cubicBezTo>
              <a:cubicBezTo>
                <a:pt x="435448" y="535664"/>
                <a:pt x="460345" y="530150"/>
                <a:pt x="479169" y="523875"/>
              </a:cubicBezTo>
              <a:cubicBezTo>
                <a:pt x="514094" y="527050"/>
                <a:pt x="553652" y="515730"/>
                <a:pt x="583944" y="533400"/>
              </a:cubicBezTo>
              <a:cubicBezTo>
                <a:pt x="600626" y="543131"/>
                <a:pt x="587362" y="572228"/>
                <a:pt x="593469" y="590550"/>
              </a:cubicBezTo>
              <a:cubicBezTo>
                <a:pt x="602540" y="617764"/>
                <a:pt x="619323" y="623661"/>
                <a:pt x="641094" y="638175"/>
              </a:cubicBezTo>
              <a:cubicBezTo>
                <a:pt x="647444" y="647700"/>
                <a:pt x="655635" y="656228"/>
                <a:pt x="660144" y="666750"/>
              </a:cubicBezTo>
              <a:cubicBezTo>
                <a:pt x="665301" y="678782"/>
                <a:pt x="659017" y="697241"/>
                <a:pt x="669669" y="704850"/>
              </a:cubicBezTo>
              <a:cubicBezTo>
                <a:pt x="685384" y="716075"/>
                <a:pt x="707769" y="711200"/>
                <a:pt x="726819" y="714375"/>
              </a:cubicBezTo>
              <a:cubicBezTo>
                <a:pt x="770488" y="779879"/>
                <a:pt x="743199" y="764285"/>
                <a:pt x="793494" y="781050"/>
              </a:cubicBezTo>
              <a:cubicBezTo>
                <a:pt x="793824" y="780968"/>
                <a:pt x="855614" y="766555"/>
                <a:pt x="860169" y="762000"/>
              </a:cubicBezTo>
              <a:cubicBezTo>
                <a:pt x="910969" y="711200"/>
                <a:pt x="822069" y="749300"/>
                <a:pt x="898269" y="723900"/>
              </a:cubicBezTo>
              <a:cubicBezTo>
                <a:pt x="941938" y="658396"/>
                <a:pt x="914649" y="673990"/>
                <a:pt x="964944" y="657225"/>
              </a:cubicBezTo>
              <a:cubicBezTo>
                <a:pt x="971294" y="647700"/>
                <a:pt x="975899" y="636745"/>
                <a:pt x="983994" y="628650"/>
              </a:cubicBezTo>
              <a:cubicBezTo>
                <a:pt x="995219" y="617425"/>
                <a:pt x="1010041" y="610406"/>
                <a:pt x="1022094" y="600075"/>
              </a:cubicBezTo>
              <a:cubicBezTo>
                <a:pt x="1032321" y="591309"/>
                <a:pt x="1041144" y="581025"/>
                <a:pt x="1050669" y="571500"/>
              </a:cubicBezTo>
              <a:lnTo>
                <a:pt x="1069719" y="514350"/>
              </a:lnTo>
              <a:cubicBezTo>
                <a:pt x="1075826" y="496028"/>
                <a:pt x="1075054" y="476053"/>
                <a:pt x="1079244" y="457200"/>
              </a:cubicBezTo>
              <a:cubicBezTo>
                <a:pt x="1081422" y="447399"/>
                <a:pt x="1085594" y="438150"/>
                <a:pt x="1088769" y="428625"/>
              </a:cubicBezTo>
              <a:cubicBezTo>
                <a:pt x="1085594" y="419100"/>
                <a:pt x="1088566" y="403779"/>
                <a:pt x="1079244" y="400050"/>
              </a:cubicBezTo>
              <a:cubicBezTo>
                <a:pt x="1067089" y="395188"/>
                <a:pt x="1054235" y="409575"/>
                <a:pt x="1041144" y="409575"/>
              </a:cubicBezTo>
              <a:cubicBezTo>
                <a:pt x="1024955" y="409575"/>
                <a:pt x="1009138" y="404310"/>
                <a:pt x="993519" y="400050"/>
              </a:cubicBezTo>
              <a:cubicBezTo>
                <a:pt x="974146" y="394766"/>
                <a:pt x="936369" y="381000"/>
                <a:pt x="936369" y="381000"/>
              </a:cubicBezTo>
              <a:cubicBezTo>
                <a:pt x="930019" y="371475"/>
                <a:pt x="924648" y="361219"/>
                <a:pt x="917319" y="352425"/>
              </a:cubicBezTo>
              <a:cubicBezTo>
                <a:pt x="908695" y="342077"/>
                <a:pt x="896216" y="335058"/>
                <a:pt x="888744" y="323850"/>
              </a:cubicBezTo>
              <a:cubicBezTo>
                <a:pt x="883175" y="315496"/>
                <a:pt x="884095" y="304052"/>
                <a:pt x="879219" y="295275"/>
              </a:cubicBezTo>
              <a:cubicBezTo>
                <a:pt x="846535" y="236444"/>
                <a:pt x="854286" y="246903"/>
                <a:pt x="812544" y="219075"/>
              </a:cubicBezTo>
              <a:cubicBezTo>
                <a:pt x="799844" y="222250"/>
                <a:pt x="784666" y="220422"/>
                <a:pt x="774444" y="228600"/>
              </a:cubicBezTo>
              <a:cubicBezTo>
                <a:pt x="766604" y="234872"/>
                <a:pt x="772019" y="250075"/>
                <a:pt x="764919" y="257175"/>
              </a:cubicBezTo>
              <a:cubicBezTo>
                <a:pt x="757819" y="264275"/>
                <a:pt x="745869" y="263525"/>
                <a:pt x="736344" y="266700"/>
              </a:cubicBezTo>
              <a:cubicBezTo>
                <a:pt x="720469" y="263525"/>
                <a:pt x="700167" y="268623"/>
                <a:pt x="688719" y="257175"/>
              </a:cubicBezTo>
              <a:lnTo>
                <a:pt x="726819" y="219075"/>
              </a:lnTo>
              <a:cubicBezTo>
                <a:pt x="736344" y="212725"/>
                <a:pt x="748243" y="208964"/>
                <a:pt x="755394" y="200025"/>
              </a:cubicBezTo>
              <a:cubicBezTo>
                <a:pt x="761666" y="192185"/>
                <a:pt x="764919" y="181490"/>
                <a:pt x="764919" y="171450"/>
              </a:cubicBezTo>
              <a:cubicBezTo>
                <a:pt x="764919" y="114212"/>
                <a:pt x="758569" y="57150"/>
                <a:pt x="755394" y="0"/>
              </a:cubicBezTo>
              <a:lnTo>
                <a:pt x="679194" y="19050"/>
              </a:lnTo>
              <a:lnTo>
                <a:pt x="641094" y="28575"/>
              </a:lnTo>
              <a:cubicBezTo>
                <a:pt x="622044" y="41275"/>
                <a:pt x="591184" y="44955"/>
                <a:pt x="583944" y="66675"/>
              </a:cubicBezTo>
              <a:cubicBezTo>
                <a:pt x="577150" y="87058"/>
                <a:pt x="572747" y="108619"/>
                <a:pt x="555369" y="123825"/>
              </a:cubicBezTo>
              <a:cubicBezTo>
                <a:pt x="538139" y="138902"/>
                <a:pt x="517269" y="149225"/>
                <a:pt x="498219" y="161925"/>
              </a:cubicBezTo>
              <a:lnTo>
                <a:pt x="469644" y="180975"/>
              </a:lnTo>
              <a:cubicBezTo>
                <a:pt x="446334" y="250904"/>
                <a:pt x="464793" y="223926"/>
                <a:pt x="422019" y="266700"/>
              </a:cubicBezTo>
              <a:cubicBezTo>
                <a:pt x="390507" y="361235"/>
                <a:pt x="443377" y="216826"/>
                <a:pt x="383919" y="323850"/>
              </a:cubicBezTo>
              <a:cubicBezTo>
                <a:pt x="374167" y="341403"/>
                <a:pt x="371219" y="361950"/>
                <a:pt x="364869" y="381000"/>
              </a:cubicBezTo>
              <a:cubicBezTo>
                <a:pt x="361249" y="391860"/>
                <a:pt x="350468" y="399114"/>
                <a:pt x="345819" y="409575"/>
              </a:cubicBezTo>
              <a:cubicBezTo>
                <a:pt x="337664" y="427925"/>
                <a:pt x="333119" y="447675"/>
                <a:pt x="326769" y="466725"/>
              </a:cubicBezTo>
              <a:lnTo>
                <a:pt x="298194" y="552450"/>
              </a:lnTo>
              <a:lnTo>
                <a:pt x="288669" y="581025"/>
              </a:lnTo>
              <a:cubicBezTo>
                <a:pt x="285159" y="605596"/>
                <a:pt x="282919" y="649676"/>
                <a:pt x="269619" y="676275"/>
              </a:cubicBezTo>
              <a:cubicBezTo>
                <a:pt x="264499" y="686514"/>
                <a:pt x="255218" y="694389"/>
                <a:pt x="250569" y="704850"/>
              </a:cubicBezTo>
              <a:cubicBezTo>
                <a:pt x="242414" y="723200"/>
                <a:pt x="237869" y="742950"/>
                <a:pt x="231519" y="762000"/>
              </a:cubicBezTo>
              <a:cubicBezTo>
                <a:pt x="228344" y="771525"/>
                <a:pt x="224429" y="780835"/>
                <a:pt x="221994" y="790575"/>
              </a:cubicBezTo>
              <a:cubicBezTo>
                <a:pt x="218819" y="803275"/>
                <a:pt x="216231" y="816136"/>
                <a:pt x="212469" y="828675"/>
              </a:cubicBezTo>
              <a:lnTo>
                <a:pt x="183894" y="914400"/>
              </a:lnTo>
              <a:lnTo>
                <a:pt x="174369" y="942975"/>
              </a:lnTo>
              <a:cubicBezTo>
                <a:pt x="171194" y="952500"/>
                <a:pt x="170413" y="963196"/>
                <a:pt x="164844" y="971550"/>
              </a:cubicBezTo>
              <a:lnTo>
                <a:pt x="126744" y="1028700"/>
              </a:lnTo>
              <a:cubicBezTo>
                <a:pt x="96555" y="1073983"/>
                <a:pt x="111314" y="1046415"/>
                <a:pt x="88644" y="1114425"/>
              </a:cubicBezTo>
              <a:cubicBezTo>
                <a:pt x="85469" y="1123950"/>
                <a:pt x="69594" y="1120775"/>
                <a:pt x="60069" y="1123950"/>
              </a:cubicBezTo>
              <a:cubicBezTo>
                <a:pt x="9269" y="1200150"/>
                <a:pt x="75944" y="1108075"/>
                <a:pt x="12444" y="1171575"/>
              </a:cubicBezTo>
              <a:cubicBezTo>
                <a:pt x="950" y="1183069"/>
                <a:pt x="-3431" y="1196975"/>
                <a:pt x="2919" y="120015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304800</xdr:colOff>
      <xdr:row>108</xdr:row>
      <xdr:rowOff>123451</xdr:rowOff>
    </xdr:from>
    <xdr:to>
      <xdr:col>15</xdr:col>
      <xdr:colOff>104775</xdr:colOff>
      <xdr:row>112</xdr:row>
      <xdr:rowOff>85725</xdr:rowOff>
    </xdr:to>
    <xdr:sp macro="" textlink="">
      <xdr:nvSpPr>
        <xdr:cNvPr id="79" name="Nova_Scotia"/>
        <xdr:cNvSpPr/>
      </xdr:nvSpPr>
      <xdr:spPr>
        <a:xfrm>
          <a:off x="8343900" y="17906626"/>
          <a:ext cx="409575" cy="609974"/>
        </a:xfrm>
        <a:custGeom>
          <a:avLst/>
          <a:gdLst>
            <a:gd name="connsiteX0" fmla="*/ 142875 w 409575"/>
            <a:gd name="connsiteY0" fmla="*/ 609974 h 609974"/>
            <a:gd name="connsiteX1" fmla="*/ 171450 w 409575"/>
            <a:gd name="connsiteY1" fmla="*/ 495674 h 609974"/>
            <a:gd name="connsiteX2" fmla="*/ 180975 w 409575"/>
            <a:gd name="connsiteY2" fmla="*/ 467099 h 609974"/>
            <a:gd name="connsiteX3" fmla="*/ 180975 w 409575"/>
            <a:gd name="connsiteY3" fmla="*/ 343274 h 609974"/>
            <a:gd name="connsiteX4" fmla="*/ 238125 w 409575"/>
            <a:gd name="connsiteY4" fmla="*/ 305174 h 609974"/>
            <a:gd name="connsiteX5" fmla="*/ 276225 w 409575"/>
            <a:gd name="connsiteY5" fmla="*/ 219449 h 609974"/>
            <a:gd name="connsiteX6" fmla="*/ 285750 w 409575"/>
            <a:gd name="connsiteY6" fmla="*/ 171824 h 609974"/>
            <a:gd name="connsiteX7" fmla="*/ 314325 w 409575"/>
            <a:gd name="connsiteY7" fmla="*/ 152774 h 609974"/>
            <a:gd name="connsiteX8" fmla="*/ 361950 w 409575"/>
            <a:gd name="connsiteY8" fmla="*/ 105149 h 609974"/>
            <a:gd name="connsiteX9" fmla="*/ 409575 w 409575"/>
            <a:gd name="connsiteY9" fmla="*/ 19424 h 609974"/>
            <a:gd name="connsiteX10" fmla="*/ 381000 w 409575"/>
            <a:gd name="connsiteY10" fmla="*/ 374 h 609974"/>
            <a:gd name="connsiteX11" fmla="*/ 295275 w 409575"/>
            <a:gd name="connsiteY11" fmla="*/ 19424 h 609974"/>
            <a:gd name="connsiteX12" fmla="*/ 238125 w 409575"/>
            <a:gd name="connsiteY12" fmla="*/ 57524 h 609974"/>
            <a:gd name="connsiteX13" fmla="*/ 209550 w 409575"/>
            <a:gd name="connsiteY13" fmla="*/ 76574 h 609974"/>
            <a:gd name="connsiteX14" fmla="*/ 152400 w 409575"/>
            <a:gd name="connsiteY14" fmla="*/ 95624 h 609974"/>
            <a:gd name="connsiteX15" fmla="*/ 123825 w 409575"/>
            <a:gd name="connsiteY15" fmla="*/ 105149 h 609974"/>
            <a:gd name="connsiteX16" fmla="*/ 95250 w 409575"/>
            <a:gd name="connsiteY16" fmla="*/ 124199 h 609974"/>
            <a:gd name="connsiteX17" fmla="*/ 66675 w 409575"/>
            <a:gd name="connsiteY17" fmla="*/ 133724 h 609974"/>
            <a:gd name="connsiteX18" fmla="*/ 38100 w 409575"/>
            <a:gd name="connsiteY18" fmla="*/ 162299 h 609974"/>
            <a:gd name="connsiteX19" fmla="*/ 47625 w 409575"/>
            <a:gd name="connsiteY19" fmla="*/ 209924 h 609974"/>
            <a:gd name="connsiteX20" fmla="*/ 76200 w 409575"/>
            <a:gd name="connsiteY20" fmla="*/ 200399 h 609974"/>
            <a:gd name="connsiteX21" fmla="*/ 142875 w 409575"/>
            <a:gd name="connsiteY21" fmla="*/ 190874 h 609974"/>
            <a:gd name="connsiteX22" fmla="*/ 161925 w 409575"/>
            <a:gd name="connsiteY22" fmla="*/ 228974 h 609974"/>
            <a:gd name="connsiteX23" fmla="*/ 104775 w 409575"/>
            <a:gd name="connsiteY23" fmla="*/ 267074 h 609974"/>
            <a:gd name="connsiteX24" fmla="*/ 76200 w 409575"/>
            <a:gd name="connsiteY24" fmla="*/ 286124 h 609974"/>
            <a:gd name="connsiteX25" fmla="*/ 66675 w 409575"/>
            <a:gd name="connsiteY25" fmla="*/ 314699 h 609974"/>
            <a:gd name="connsiteX26" fmla="*/ 47625 w 409575"/>
            <a:gd name="connsiteY26" fmla="*/ 343274 h 609974"/>
            <a:gd name="connsiteX27" fmla="*/ 28575 w 409575"/>
            <a:gd name="connsiteY27" fmla="*/ 409949 h 609974"/>
            <a:gd name="connsiteX28" fmla="*/ 0 w 409575"/>
            <a:gd name="connsiteY28" fmla="*/ 467099 h 609974"/>
            <a:gd name="connsiteX29" fmla="*/ 38100 w 409575"/>
            <a:gd name="connsiteY29" fmla="*/ 552824 h 609974"/>
            <a:gd name="connsiteX30" fmla="*/ 66675 w 409575"/>
            <a:gd name="connsiteY30" fmla="*/ 562349 h 609974"/>
            <a:gd name="connsiteX31" fmla="*/ 95250 w 409575"/>
            <a:gd name="connsiteY31" fmla="*/ 581399 h 609974"/>
            <a:gd name="connsiteX32" fmla="*/ 142875 w 409575"/>
            <a:gd name="connsiteY32" fmla="*/ 609974 h 6099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409575" h="609974">
              <a:moveTo>
                <a:pt x="142875" y="609974"/>
              </a:moveTo>
              <a:cubicBezTo>
                <a:pt x="155701" y="533017"/>
                <a:pt x="146293" y="571146"/>
                <a:pt x="171450" y="495674"/>
              </a:cubicBezTo>
              <a:lnTo>
                <a:pt x="180975" y="467099"/>
              </a:lnTo>
              <a:cubicBezTo>
                <a:pt x="177051" y="439633"/>
                <a:pt x="160591" y="372394"/>
                <a:pt x="180975" y="343274"/>
              </a:cubicBezTo>
              <a:cubicBezTo>
                <a:pt x="194105" y="324517"/>
                <a:pt x="238125" y="305174"/>
                <a:pt x="238125" y="305174"/>
              </a:cubicBezTo>
              <a:cubicBezTo>
                <a:pt x="260795" y="237164"/>
                <a:pt x="246036" y="264732"/>
                <a:pt x="276225" y="219449"/>
              </a:cubicBezTo>
              <a:cubicBezTo>
                <a:pt x="279400" y="203574"/>
                <a:pt x="277718" y="185880"/>
                <a:pt x="285750" y="171824"/>
              </a:cubicBezTo>
              <a:cubicBezTo>
                <a:pt x="291430" y="161885"/>
                <a:pt x="306230" y="160869"/>
                <a:pt x="314325" y="152774"/>
              </a:cubicBezTo>
              <a:cubicBezTo>
                <a:pt x="377825" y="89274"/>
                <a:pt x="285750" y="155949"/>
                <a:pt x="361950" y="105149"/>
              </a:cubicBezTo>
              <a:cubicBezTo>
                <a:pt x="405619" y="39645"/>
                <a:pt x="392810" y="69719"/>
                <a:pt x="409575" y="19424"/>
              </a:cubicBezTo>
              <a:cubicBezTo>
                <a:pt x="400050" y="13074"/>
                <a:pt x="392378" y="1638"/>
                <a:pt x="381000" y="374"/>
              </a:cubicBezTo>
              <a:cubicBezTo>
                <a:pt x="355855" y="-2420"/>
                <a:pt x="320385" y="11054"/>
                <a:pt x="295275" y="19424"/>
              </a:cubicBezTo>
              <a:lnTo>
                <a:pt x="238125" y="57524"/>
              </a:lnTo>
              <a:cubicBezTo>
                <a:pt x="228600" y="63874"/>
                <a:pt x="220410" y="72954"/>
                <a:pt x="209550" y="76574"/>
              </a:cubicBezTo>
              <a:lnTo>
                <a:pt x="152400" y="95624"/>
              </a:lnTo>
              <a:lnTo>
                <a:pt x="123825" y="105149"/>
              </a:lnTo>
              <a:cubicBezTo>
                <a:pt x="114300" y="111499"/>
                <a:pt x="105489" y="119079"/>
                <a:pt x="95250" y="124199"/>
              </a:cubicBezTo>
              <a:cubicBezTo>
                <a:pt x="86270" y="128689"/>
                <a:pt x="75029" y="128155"/>
                <a:pt x="66675" y="133724"/>
              </a:cubicBezTo>
              <a:cubicBezTo>
                <a:pt x="55467" y="141196"/>
                <a:pt x="47625" y="152774"/>
                <a:pt x="38100" y="162299"/>
              </a:cubicBezTo>
              <a:cubicBezTo>
                <a:pt x="41275" y="178174"/>
                <a:pt x="36177" y="198476"/>
                <a:pt x="47625" y="209924"/>
              </a:cubicBezTo>
              <a:cubicBezTo>
                <a:pt x="54725" y="217024"/>
                <a:pt x="66355" y="202368"/>
                <a:pt x="76200" y="200399"/>
              </a:cubicBezTo>
              <a:cubicBezTo>
                <a:pt x="98215" y="195996"/>
                <a:pt x="120650" y="194049"/>
                <a:pt x="142875" y="190874"/>
              </a:cubicBezTo>
              <a:cubicBezTo>
                <a:pt x="161925" y="197224"/>
                <a:pt x="193675" y="197224"/>
                <a:pt x="161925" y="228974"/>
              </a:cubicBezTo>
              <a:cubicBezTo>
                <a:pt x="145736" y="245163"/>
                <a:pt x="123825" y="254374"/>
                <a:pt x="104775" y="267074"/>
              </a:cubicBezTo>
              <a:lnTo>
                <a:pt x="76200" y="286124"/>
              </a:lnTo>
              <a:cubicBezTo>
                <a:pt x="73025" y="295649"/>
                <a:pt x="71165" y="305719"/>
                <a:pt x="66675" y="314699"/>
              </a:cubicBezTo>
              <a:cubicBezTo>
                <a:pt x="61555" y="324938"/>
                <a:pt x="52134" y="332752"/>
                <a:pt x="47625" y="343274"/>
              </a:cubicBezTo>
              <a:cubicBezTo>
                <a:pt x="29314" y="386000"/>
                <a:pt x="47111" y="372878"/>
                <a:pt x="28575" y="409949"/>
              </a:cubicBezTo>
              <a:cubicBezTo>
                <a:pt x="-8354" y="483807"/>
                <a:pt x="23941" y="395275"/>
                <a:pt x="0" y="467099"/>
              </a:cubicBezTo>
              <a:cubicBezTo>
                <a:pt x="7955" y="514831"/>
                <a:pt x="-1492" y="526430"/>
                <a:pt x="38100" y="552824"/>
              </a:cubicBezTo>
              <a:cubicBezTo>
                <a:pt x="46454" y="558393"/>
                <a:pt x="57150" y="559174"/>
                <a:pt x="66675" y="562349"/>
              </a:cubicBezTo>
              <a:cubicBezTo>
                <a:pt x="76200" y="568699"/>
                <a:pt x="85011" y="576279"/>
                <a:pt x="95250" y="581399"/>
              </a:cubicBezTo>
              <a:cubicBezTo>
                <a:pt x="139030" y="603289"/>
                <a:pt x="111831" y="578930"/>
                <a:pt x="142875" y="609974"/>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152255</xdr:colOff>
      <xdr:row>97</xdr:row>
      <xdr:rowOff>24707</xdr:rowOff>
    </xdr:from>
    <xdr:to>
      <xdr:col>16</xdr:col>
      <xdr:colOff>506557</xdr:colOff>
      <xdr:row>106</xdr:row>
      <xdr:rowOff>29307</xdr:rowOff>
    </xdr:to>
    <xdr:sp macro="" textlink="">
      <xdr:nvSpPr>
        <xdr:cNvPr id="80" name="Newfoundland_Labrador"/>
        <xdr:cNvSpPr/>
      </xdr:nvSpPr>
      <xdr:spPr>
        <a:xfrm>
          <a:off x="6972155" y="16331507"/>
          <a:ext cx="2360902" cy="1490500"/>
        </a:xfrm>
        <a:custGeom>
          <a:avLst/>
          <a:gdLst>
            <a:gd name="connsiteX0" fmla="*/ 1877 w 2364077"/>
            <a:gd name="connsiteY0" fmla="*/ 2136 h 1461925"/>
            <a:gd name="connsiteX1" fmla="*/ 20927 w 2364077"/>
            <a:gd name="connsiteY1" fmla="*/ 49761 h 1461925"/>
            <a:gd name="connsiteX2" fmla="*/ 78077 w 2364077"/>
            <a:gd name="connsiteY2" fmla="*/ 87861 h 1461925"/>
            <a:gd name="connsiteX3" fmla="*/ 106652 w 2364077"/>
            <a:gd name="connsiteY3" fmla="*/ 106911 h 1461925"/>
            <a:gd name="connsiteX4" fmla="*/ 135227 w 2364077"/>
            <a:gd name="connsiteY4" fmla="*/ 125961 h 1461925"/>
            <a:gd name="connsiteX5" fmla="*/ 163802 w 2364077"/>
            <a:gd name="connsiteY5" fmla="*/ 154536 h 1461925"/>
            <a:gd name="connsiteX6" fmla="*/ 182852 w 2364077"/>
            <a:gd name="connsiteY6" fmla="*/ 211686 h 1461925"/>
            <a:gd name="connsiteX7" fmla="*/ 201902 w 2364077"/>
            <a:gd name="connsiteY7" fmla="*/ 240261 h 1461925"/>
            <a:gd name="connsiteX8" fmla="*/ 211427 w 2364077"/>
            <a:gd name="connsiteY8" fmla="*/ 268836 h 1461925"/>
            <a:gd name="connsiteX9" fmla="*/ 297152 w 2364077"/>
            <a:gd name="connsiteY9" fmla="*/ 316461 h 1461925"/>
            <a:gd name="connsiteX10" fmla="*/ 306677 w 2364077"/>
            <a:gd name="connsiteY10" fmla="*/ 345036 h 1461925"/>
            <a:gd name="connsiteX11" fmla="*/ 363827 w 2364077"/>
            <a:gd name="connsiteY11" fmla="*/ 364086 h 1461925"/>
            <a:gd name="connsiteX12" fmla="*/ 392402 w 2364077"/>
            <a:gd name="connsiteY12" fmla="*/ 421236 h 1461925"/>
            <a:gd name="connsiteX13" fmla="*/ 411452 w 2364077"/>
            <a:gd name="connsiteY13" fmla="*/ 478386 h 1461925"/>
            <a:gd name="connsiteX14" fmla="*/ 420977 w 2364077"/>
            <a:gd name="connsiteY14" fmla="*/ 506961 h 1461925"/>
            <a:gd name="connsiteX15" fmla="*/ 478127 w 2364077"/>
            <a:gd name="connsiteY15" fmla="*/ 526011 h 1461925"/>
            <a:gd name="connsiteX16" fmla="*/ 525752 w 2364077"/>
            <a:gd name="connsiteY16" fmla="*/ 602211 h 1461925"/>
            <a:gd name="connsiteX17" fmla="*/ 544802 w 2364077"/>
            <a:gd name="connsiteY17" fmla="*/ 630786 h 1461925"/>
            <a:gd name="connsiteX18" fmla="*/ 582902 w 2364077"/>
            <a:gd name="connsiteY18" fmla="*/ 668886 h 1461925"/>
            <a:gd name="connsiteX19" fmla="*/ 573377 w 2364077"/>
            <a:gd name="connsiteY19" fmla="*/ 764136 h 1461925"/>
            <a:gd name="connsiteX20" fmla="*/ 554327 w 2364077"/>
            <a:gd name="connsiteY20" fmla="*/ 792711 h 1461925"/>
            <a:gd name="connsiteX21" fmla="*/ 487652 w 2364077"/>
            <a:gd name="connsiteY21" fmla="*/ 802236 h 1461925"/>
            <a:gd name="connsiteX22" fmla="*/ 449552 w 2364077"/>
            <a:gd name="connsiteY22" fmla="*/ 811761 h 1461925"/>
            <a:gd name="connsiteX23" fmla="*/ 420977 w 2364077"/>
            <a:gd name="connsiteY23" fmla="*/ 830811 h 1461925"/>
            <a:gd name="connsiteX24" fmla="*/ 392402 w 2364077"/>
            <a:gd name="connsiteY24" fmla="*/ 840336 h 1461925"/>
            <a:gd name="connsiteX25" fmla="*/ 373352 w 2364077"/>
            <a:gd name="connsiteY25" fmla="*/ 868911 h 1461925"/>
            <a:gd name="connsiteX26" fmla="*/ 316202 w 2364077"/>
            <a:gd name="connsiteY26" fmla="*/ 897486 h 1461925"/>
            <a:gd name="connsiteX27" fmla="*/ 287627 w 2364077"/>
            <a:gd name="connsiteY27" fmla="*/ 887961 h 1461925"/>
            <a:gd name="connsiteX28" fmla="*/ 259052 w 2364077"/>
            <a:gd name="connsiteY28" fmla="*/ 945111 h 1461925"/>
            <a:gd name="connsiteX29" fmla="*/ 268577 w 2364077"/>
            <a:gd name="connsiteY29" fmla="*/ 1040361 h 1461925"/>
            <a:gd name="connsiteX30" fmla="*/ 335252 w 2364077"/>
            <a:gd name="connsiteY30" fmla="*/ 1049886 h 1461925"/>
            <a:gd name="connsiteX31" fmla="*/ 392402 w 2364077"/>
            <a:gd name="connsiteY31" fmla="*/ 1068936 h 1461925"/>
            <a:gd name="connsiteX32" fmla="*/ 420977 w 2364077"/>
            <a:gd name="connsiteY32" fmla="*/ 1087986 h 1461925"/>
            <a:gd name="connsiteX33" fmla="*/ 459077 w 2364077"/>
            <a:gd name="connsiteY33" fmla="*/ 1126086 h 1461925"/>
            <a:gd name="connsiteX34" fmla="*/ 478127 w 2364077"/>
            <a:gd name="connsiteY34" fmla="*/ 1192761 h 1461925"/>
            <a:gd name="connsiteX35" fmla="*/ 506702 w 2364077"/>
            <a:gd name="connsiteY35" fmla="*/ 1202286 h 1461925"/>
            <a:gd name="connsiteX36" fmla="*/ 592427 w 2364077"/>
            <a:gd name="connsiteY36" fmla="*/ 1202286 h 1461925"/>
            <a:gd name="connsiteX37" fmla="*/ 601952 w 2364077"/>
            <a:gd name="connsiteY37" fmla="*/ 1240386 h 1461925"/>
            <a:gd name="connsiteX38" fmla="*/ 630527 w 2364077"/>
            <a:gd name="connsiteY38" fmla="*/ 1249911 h 1461925"/>
            <a:gd name="connsiteX39" fmla="*/ 763877 w 2364077"/>
            <a:gd name="connsiteY39" fmla="*/ 1240386 h 1461925"/>
            <a:gd name="connsiteX40" fmla="*/ 792452 w 2364077"/>
            <a:gd name="connsiteY40" fmla="*/ 1230861 h 1461925"/>
            <a:gd name="connsiteX41" fmla="*/ 801977 w 2364077"/>
            <a:gd name="connsiteY41" fmla="*/ 1202286 h 1461925"/>
            <a:gd name="connsiteX42" fmla="*/ 773402 w 2364077"/>
            <a:gd name="connsiteY42" fmla="*/ 1049886 h 1461925"/>
            <a:gd name="connsiteX43" fmla="*/ 754352 w 2364077"/>
            <a:gd name="connsiteY43" fmla="*/ 1021311 h 1461925"/>
            <a:gd name="connsiteX44" fmla="*/ 763877 w 2364077"/>
            <a:gd name="connsiteY44" fmla="*/ 983211 h 1461925"/>
            <a:gd name="connsiteX45" fmla="*/ 792452 w 2364077"/>
            <a:gd name="connsiteY45" fmla="*/ 1002261 h 1461925"/>
            <a:gd name="connsiteX46" fmla="*/ 801977 w 2364077"/>
            <a:gd name="connsiteY46" fmla="*/ 1030836 h 1461925"/>
            <a:gd name="connsiteX47" fmla="*/ 821027 w 2364077"/>
            <a:gd name="connsiteY47" fmla="*/ 1059411 h 1461925"/>
            <a:gd name="connsiteX48" fmla="*/ 830552 w 2364077"/>
            <a:gd name="connsiteY48" fmla="*/ 1087986 h 1461925"/>
            <a:gd name="connsiteX49" fmla="*/ 887702 w 2364077"/>
            <a:gd name="connsiteY49" fmla="*/ 1107036 h 1461925"/>
            <a:gd name="connsiteX50" fmla="*/ 916277 w 2364077"/>
            <a:gd name="connsiteY50" fmla="*/ 1116561 h 1461925"/>
            <a:gd name="connsiteX51" fmla="*/ 944852 w 2364077"/>
            <a:gd name="connsiteY51" fmla="*/ 1087986 h 1461925"/>
            <a:gd name="connsiteX52" fmla="*/ 954377 w 2364077"/>
            <a:gd name="connsiteY52" fmla="*/ 1059411 h 1461925"/>
            <a:gd name="connsiteX53" fmla="*/ 1011527 w 2364077"/>
            <a:gd name="connsiteY53" fmla="*/ 1021311 h 1461925"/>
            <a:gd name="connsiteX54" fmla="*/ 1040102 w 2364077"/>
            <a:gd name="connsiteY54" fmla="*/ 1002261 h 1461925"/>
            <a:gd name="connsiteX55" fmla="*/ 1135352 w 2364077"/>
            <a:gd name="connsiteY55" fmla="*/ 973686 h 1461925"/>
            <a:gd name="connsiteX56" fmla="*/ 1163927 w 2364077"/>
            <a:gd name="connsiteY56" fmla="*/ 954636 h 1461925"/>
            <a:gd name="connsiteX57" fmla="*/ 1230602 w 2364077"/>
            <a:gd name="connsiteY57" fmla="*/ 935586 h 1461925"/>
            <a:gd name="connsiteX58" fmla="*/ 1287752 w 2364077"/>
            <a:gd name="connsiteY58" fmla="*/ 916536 h 1461925"/>
            <a:gd name="connsiteX59" fmla="*/ 1316327 w 2364077"/>
            <a:gd name="connsiteY59" fmla="*/ 907011 h 1461925"/>
            <a:gd name="connsiteX60" fmla="*/ 1344902 w 2364077"/>
            <a:gd name="connsiteY60" fmla="*/ 878436 h 1461925"/>
            <a:gd name="connsiteX61" fmla="*/ 1373477 w 2364077"/>
            <a:gd name="connsiteY61" fmla="*/ 821286 h 1461925"/>
            <a:gd name="connsiteX62" fmla="*/ 1430627 w 2364077"/>
            <a:gd name="connsiteY62" fmla="*/ 792711 h 1461925"/>
            <a:gd name="connsiteX63" fmla="*/ 1459202 w 2364077"/>
            <a:gd name="connsiteY63" fmla="*/ 773661 h 1461925"/>
            <a:gd name="connsiteX64" fmla="*/ 1478252 w 2364077"/>
            <a:gd name="connsiteY64" fmla="*/ 745086 h 1461925"/>
            <a:gd name="connsiteX65" fmla="*/ 1535402 w 2364077"/>
            <a:gd name="connsiteY65" fmla="*/ 726036 h 1461925"/>
            <a:gd name="connsiteX66" fmla="*/ 1583027 w 2364077"/>
            <a:gd name="connsiteY66" fmla="*/ 811761 h 1461925"/>
            <a:gd name="connsiteX67" fmla="*/ 1602077 w 2364077"/>
            <a:gd name="connsiteY67" fmla="*/ 1078461 h 1461925"/>
            <a:gd name="connsiteX68" fmla="*/ 1611602 w 2364077"/>
            <a:gd name="connsiteY68" fmla="*/ 1107036 h 1461925"/>
            <a:gd name="connsiteX69" fmla="*/ 1630652 w 2364077"/>
            <a:gd name="connsiteY69" fmla="*/ 1135611 h 1461925"/>
            <a:gd name="connsiteX70" fmla="*/ 1649702 w 2364077"/>
            <a:gd name="connsiteY70" fmla="*/ 1297536 h 1461925"/>
            <a:gd name="connsiteX71" fmla="*/ 1659227 w 2364077"/>
            <a:gd name="connsiteY71" fmla="*/ 1326111 h 1461925"/>
            <a:gd name="connsiteX72" fmla="*/ 1678277 w 2364077"/>
            <a:gd name="connsiteY72" fmla="*/ 1354686 h 1461925"/>
            <a:gd name="connsiteX73" fmla="*/ 1687802 w 2364077"/>
            <a:gd name="connsiteY73" fmla="*/ 1411836 h 1461925"/>
            <a:gd name="connsiteX74" fmla="*/ 1697327 w 2364077"/>
            <a:gd name="connsiteY74" fmla="*/ 1459461 h 1461925"/>
            <a:gd name="connsiteX75" fmla="*/ 1735427 w 2364077"/>
            <a:gd name="connsiteY75" fmla="*/ 1449936 h 1461925"/>
            <a:gd name="connsiteX76" fmla="*/ 1764002 w 2364077"/>
            <a:gd name="connsiteY76" fmla="*/ 1430886 h 1461925"/>
            <a:gd name="connsiteX77" fmla="*/ 1783052 w 2364077"/>
            <a:gd name="connsiteY77" fmla="*/ 1402311 h 1461925"/>
            <a:gd name="connsiteX78" fmla="*/ 1840202 w 2364077"/>
            <a:gd name="connsiteY78" fmla="*/ 1383261 h 1461925"/>
            <a:gd name="connsiteX79" fmla="*/ 1916402 w 2364077"/>
            <a:gd name="connsiteY79" fmla="*/ 1316586 h 1461925"/>
            <a:gd name="connsiteX80" fmla="*/ 1944977 w 2364077"/>
            <a:gd name="connsiteY80" fmla="*/ 1297536 h 1461925"/>
            <a:gd name="connsiteX81" fmla="*/ 1973552 w 2364077"/>
            <a:gd name="connsiteY81" fmla="*/ 1278486 h 1461925"/>
            <a:gd name="connsiteX82" fmla="*/ 1992602 w 2364077"/>
            <a:gd name="connsiteY82" fmla="*/ 1249911 h 1461925"/>
            <a:gd name="connsiteX83" fmla="*/ 2059277 w 2364077"/>
            <a:gd name="connsiteY83" fmla="*/ 1221336 h 1461925"/>
            <a:gd name="connsiteX84" fmla="*/ 2087852 w 2364077"/>
            <a:gd name="connsiteY84" fmla="*/ 1211811 h 1461925"/>
            <a:gd name="connsiteX85" fmla="*/ 2097377 w 2364077"/>
            <a:gd name="connsiteY85" fmla="*/ 1183236 h 1461925"/>
            <a:gd name="connsiteX86" fmla="*/ 2106902 w 2364077"/>
            <a:gd name="connsiteY86" fmla="*/ 1211811 h 1461925"/>
            <a:gd name="connsiteX87" fmla="*/ 2116427 w 2364077"/>
            <a:gd name="connsiteY87" fmla="*/ 1326111 h 1461925"/>
            <a:gd name="connsiteX88" fmla="*/ 2125952 w 2364077"/>
            <a:gd name="connsiteY88" fmla="*/ 1297536 h 1461925"/>
            <a:gd name="connsiteX89" fmla="*/ 2173577 w 2364077"/>
            <a:gd name="connsiteY89" fmla="*/ 1211811 h 1461925"/>
            <a:gd name="connsiteX90" fmla="*/ 2164052 w 2364077"/>
            <a:gd name="connsiteY90" fmla="*/ 1116561 h 1461925"/>
            <a:gd name="connsiteX91" fmla="*/ 2202152 w 2364077"/>
            <a:gd name="connsiteY91" fmla="*/ 1126086 h 1461925"/>
            <a:gd name="connsiteX92" fmla="*/ 2297402 w 2364077"/>
            <a:gd name="connsiteY92" fmla="*/ 1135611 h 1461925"/>
            <a:gd name="connsiteX93" fmla="*/ 2306927 w 2364077"/>
            <a:gd name="connsiteY93" fmla="*/ 1173711 h 1461925"/>
            <a:gd name="connsiteX94" fmla="*/ 2364077 w 2364077"/>
            <a:gd name="connsiteY94" fmla="*/ 1135611 h 1461925"/>
            <a:gd name="connsiteX95" fmla="*/ 2335502 w 2364077"/>
            <a:gd name="connsiteY95" fmla="*/ 1040361 h 1461925"/>
            <a:gd name="connsiteX96" fmla="*/ 2325977 w 2364077"/>
            <a:gd name="connsiteY96" fmla="*/ 1011786 h 1461925"/>
            <a:gd name="connsiteX97" fmla="*/ 2268827 w 2364077"/>
            <a:gd name="connsiteY97" fmla="*/ 973686 h 1461925"/>
            <a:gd name="connsiteX98" fmla="*/ 2211677 w 2364077"/>
            <a:gd name="connsiteY98" fmla="*/ 992736 h 1461925"/>
            <a:gd name="connsiteX99" fmla="*/ 2116427 w 2364077"/>
            <a:gd name="connsiteY99" fmla="*/ 973686 h 1461925"/>
            <a:gd name="connsiteX100" fmla="*/ 2106902 w 2364077"/>
            <a:gd name="connsiteY100" fmla="*/ 897486 h 1461925"/>
            <a:gd name="connsiteX101" fmla="*/ 2078327 w 2364077"/>
            <a:gd name="connsiteY101" fmla="*/ 878436 h 1461925"/>
            <a:gd name="connsiteX102" fmla="*/ 2030702 w 2364077"/>
            <a:gd name="connsiteY102" fmla="*/ 811761 h 1461925"/>
            <a:gd name="connsiteX103" fmla="*/ 1983077 w 2364077"/>
            <a:gd name="connsiteY103" fmla="*/ 859386 h 1461925"/>
            <a:gd name="connsiteX104" fmla="*/ 1897352 w 2364077"/>
            <a:gd name="connsiteY104" fmla="*/ 935586 h 1461925"/>
            <a:gd name="connsiteX105" fmla="*/ 1868777 w 2364077"/>
            <a:gd name="connsiteY105" fmla="*/ 945111 h 1461925"/>
            <a:gd name="connsiteX106" fmla="*/ 1811627 w 2364077"/>
            <a:gd name="connsiteY106" fmla="*/ 926061 h 1461925"/>
            <a:gd name="connsiteX107" fmla="*/ 1783052 w 2364077"/>
            <a:gd name="connsiteY107" fmla="*/ 916536 h 1461925"/>
            <a:gd name="connsiteX108" fmla="*/ 1725902 w 2364077"/>
            <a:gd name="connsiteY108" fmla="*/ 926061 h 1461925"/>
            <a:gd name="connsiteX109" fmla="*/ 1706852 w 2364077"/>
            <a:gd name="connsiteY109" fmla="*/ 964161 h 1461925"/>
            <a:gd name="connsiteX110" fmla="*/ 1687802 w 2364077"/>
            <a:gd name="connsiteY110" fmla="*/ 992736 h 1461925"/>
            <a:gd name="connsiteX111" fmla="*/ 1668752 w 2364077"/>
            <a:gd name="connsiteY111" fmla="*/ 897486 h 1461925"/>
            <a:gd name="connsiteX112" fmla="*/ 1659227 w 2364077"/>
            <a:gd name="connsiteY112" fmla="*/ 859386 h 1461925"/>
            <a:gd name="connsiteX113" fmla="*/ 1640177 w 2364077"/>
            <a:gd name="connsiteY113" fmla="*/ 783186 h 1461925"/>
            <a:gd name="connsiteX114" fmla="*/ 1611602 w 2364077"/>
            <a:gd name="connsiteY114" fmla="*/ 754611 h 1461925"/>
            <a:gd name="connsiteX115" fmla="*/ 1592552 w 2364077"/>
            <a:gd name="connsiteY115" fmla="*/ 726036 h 1461925"/>
            <a:gd name="connsiteX116" fmla="*/ 1535402 w 2364077"/>
            <a:gd name="connsiteY116" fmla="*/ 697461 h 1461925"/>
            <a:gd name="connsiteX117" fmla="*/ 1516352 w 2364077"/>
            <a:gd name="connsiteY117" fmla="*/ 621261 h 1461925"/>
            <a:gd name="connsiteX118" fmla="*/ 1506827 w 2364077"/>
            <a:gd name="connsiteY118" fmla="*/ 592686 h 1461925"/>
            <a:gd name="connsiteX119" fmla="*/ 1449677 w 2364077"/>
            <a:gd name="connsiteY119" fmla="*/ 564111 h 1461925"/>
            <a:gd name="connsiteX120" fmla="*/ 1411577 w 2364077"/>
            <a:gd name="connsiteY120" fmla="*/ 526011 h 1461925"/>
            <a:gd name="connsiteX121" fmla="*/ 1363952 w 2364077"/>
            <a:gd name="connsiteY121" fmla="*/ 487911 h 1461925"/>
            <a:gd name="connsiteX122" fmla="*/ 1335377 w 2364077"/>
            <a:gd name="connsiteY122" fmla="*/ 468861 h 1461925"/>
            <a:gd name="connsiteX123" fmla="*/ 1182977 w 2364077"/>
            <a:gd name="connsiteY123" fmla="*/ 449811 h 1461925"/>
            <a:gd name="connsiteX124" fmla="*/ 1154402 w 2364077"/>
            <a:gd name="connsiteY124" fmla="*/ 440286 h 1461925"/>
            <a:gd name="connsiteX125" fmla="*/ 1125827 w 2364077"/>
            <a:gd name="connsiteY125" fmla="*/ 421236 h 1461925"/>
            <a:gd name="connsiteX126" fmla="*/ 1097252 w 2364077"/>
            <a:gd name="connsiteY126" fmla="*/ 430761 h 1461925"/>
            <a:gd name="connsiteX127" fmla="*/ 1078202 w 2364077"/>
            <a:gd name="connsiteY127" fmla="*/ 516486 h 1461925"/>
            <a:gd name="connsiteX128" fmla="*/ 1059152 w 2364077"/>
            <a:gd name="connsiteY128" fmla="*/ 583161 h 1461925"/>
            <a:gd name="connsiteX129" fmla="*/ 1021052 w 2364077"/>
            <a:gd name="connsiteY129" fmla="*/ 640311 h 1461925"/>
            <a:gd name="connsiteX130" fmla="*/ 982952 w 2364077"/>
            <a:gd name="connsiteY130" fmla="*/ 678411 h 1461925"/>
            <a:gd name="connsiteX131" fmla="*/ 1002002 w 2364077"/>
            <a:gd name="connsiteY131" fmla="*/ 535536 h 1461925"/>
            <a:gd name="connsiteX132" fmla="*/ 1021052 w 2364077"/>
            <a:gd name="connsiteY132" fmla="*/ 506961 h 1461925"/>
            <a:gd name="connsiteX133" fmla="*/ 1030577 w 2364077"/>
            <a:gd name="connsiteY133" fmla="*/ 478386 h 1461925"/>
            <a:gd name="connsiteX134" fmla="*/ 1087727 w 2364077"/>
            <a:gd name="connsiteY134" fmla="*/ 430761 h 1461925"/>
            <a:gd name="connsiteX135" fmla="*/ 1078202 w 2364077"/>
            <a:gd name="connsiteY135" fmla="*/ 364086 h 1461925"/>
            <a:gd name="connsiteX136" fmla="*/ 944852 w 2364077"/>
            <a:gd name="connsiteY136" fmla="*/ 392661 h 1461925"/>
            <a:gd name="connsiteX137" fmla="*/ 916277 w 2364077"/>
            <a:gd name="connsiteY137" fmla="*/ 402186 h 1461925"/>
            <a:gd name="connsiteX138" fmla="*/ 887702 w 2364077"/>
            <a:gd name="connsiteY138" fmla="*/ 411711 h 1461925"/>
            <a:gd name="connsiteX139" fmla="*/ 821027 w 2364077"/>
            <a:gd name="connsiteY139" fmla="*/ 402186 h 1461925"/>
            <a:gd name="connsiteX140" fmla="*/ 716252 w 2364077"/>
            <a:gd name="connsiteY140" fmla="*/ 383136 h 1461925"/>
            <a:gd name="connsiteX141" fmla="*/ 544802 w 2364077"/>
            <a:gd name="connsiteY141" fmla="*/ 383136 h 1461925"/>
            <a:gd name="connsiteX142" fmla="*/ 497177 w 2364077"/>
            <a:gd name="connsiteY142" fmla="*/ 297411 h 1461925"/>
            <a:gd name="connsiteX143" fmla="*/ 430502 w 2364077"/>
            <a:gd name="connsiteY143" fmla="*/ 211686 h 1461925"/>
            <a:gd name="connsiteX144" fmla="*/ 401927 w 2364077"/>
            <a:gd name="connsiteY144" fmla="*/ 192636 h 1461925"/>
            <a:gd name="connsiteX145" fmla="*/ 344777 w 2364077"/>
            <a:gd name="connsiteY145" fmla="*/ 173586 h 1461925"/>
            <a:gd name="connsiteX146" fmla="*/ 316202 w 2364077"/>
            <a:gd name="connsiteY146" fmla="*/ 164061 h 1461925"/>
            <a:gd name="connsiteX147" fmla="*/ 287627 w 2364077"/>
            <a:gd name="connsiteY147" fmla="*/ 154536 h 1461925"/>
            <a:gd name="connsiteX148" fmla="*/ 230477 w 2364077"/>
            <a:gd name="connsiteY148" fmla="*/ 116436 h 1461925"/>
            <a:gd name="connsiteX149" fmla="*/ 201902 w 2364077"/>
            <a:gd name="connsiteY149" fmla="*/ 97386 h 1461925"/>
            <a:gd name="connsiteX150" fmla="*/ 144752 w 2364077"/>
            <a:gd name="connsiteY150" fmla="*/ 78336 h 1461925"/>
            <a:gd name="connsiteX151" fmla="*/ 116177 w 2364077"/>
            <a:gd name="connsiteY151" fmla="*/ 68811 h 1461925"/>
            <a:gd name="connsiteX152" fmla="*/ 59027 w 2364077"/>
            <a:gd name="connsiteY152" fmla="*/ 40236 h 1461925"/>
            <a:gd name="connsiteX153" fmla="*/ 30452 w 2364077"/>
            <a:gd name="connsiteY153" fmla="*/ 21186 h 1461925"/>
            <a:gd name="connsiteX154" fmla="*/ 1877 w 2364077"/>
            <a:gd name="connsiteY154" fmla="*/ 2136 h 1461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Lst>
          <a:rect l="l" t="t" r="r" b="b"/>
          <a:pathLst>
            <a:path w="2364077" h="1461925">
              <a:moveTo>
                <a:pt x="1877" y="2136"/>
              </a:moveTo>
              <a:cubicBezTo>
                <a:pt x="290" y="6898"/>
                <a:pt x="9568" y="36982"/>
                <a:pt x="20927" y="49761"/>
              </a:cubicBezTo>
              <a:cubicBezTo>
                <a:pt x="36138" y="66873"/>
                <a:pt x="59027" y="75161"/>
                <a:pt x="78077" y="87861"/>
              </a:cubicBezTo>
              <a:lnTo>
                <a:pt x="106652" y="106911"/>
              </a:lnTo>
              <a:cubicBezTo>
                <a:pt x="116177" y="113261"/>
                <a:pt x="127132" y="117866"/>
                <a:pt x="135227" y="125961"/>
              </a:cubicBezTo>
              <a:lnTo>
                <a:pt x="163802" y="154536"/>
              </a:lnTo>
              <a:cubicBezTo>
                <a:pt x="170152" y="173586"/>
                <a:pt x="171713" y="194978"/>
                <a:pt x="182852" y="211686"/>
              </a:cubicBezTo>
              <a:cubicBezTo>
                <a:pt x="189202" y="221211"/>
                <a:pt x="196782" y="230022"/>
                <a:pt x="201902" y="240261"/>
              </a:cubicBezTo>
              <a:cubicBezTo>
                <a:pt x="206392" y="249241"/>
                <a:pt x="204327" y="261736"/>
                <a:pt x="211427" y="268836"/>
              </a:cubicBezTo>
              <a:cubicBezTo>
                <a:pt x="244179" y="301588"/>
                <a:pt x="261219" y="304483"/>
                <a:pt x="297152" y="316461"/>
              </a:cubicBezTo>
              <a:cubicBezTo>
                <a:pt x="300327" y="325986"/>
                <a:pt x="298507" y="339200"/>
                <a:pt x="306677" y="345036"/>
              </a:cubicBezTo>
              <a:cubicBezTo>
                <a:pt x="323017" y="356708"/>
                <a:pt x="363827" y="364086"/>
                <a:pt x="363827" y="364086"/>
              </a:cubicBezTo>
              <a:cubicBezTo>
                <a:pt x="398565" y="468299"/>
                <a:pt x="343163" y="310449"/>
                <a:pt x="392402" y="421236"/>
              </a:cubicBezTo>
              <a:cubicBezTo>
                <a:pt x="400557" y="439586"/>
                <a:pt x="405102" y="459336"/>
                <a:pt x="411452" y="478386"/>
              </a:cubicBezTo>
              <a:cubicBezTo>
                <a:pt x="414627" y="487911"/>
                <a:pt x="411452" y="503786"/>
                <a:pt x="420977" y="506961"/>
              </a:cubicBezTo>
              <a:lnTo>
                <a:pt x="478127" y="526011"/>
              </a:lnTo>
              <a:cubicBezTo>
                <a:pt x="500797" y="594021"/>
                <a:pt x="480469" y="572022"/>
                <a:pt x="525752" y="602211"/>
              </a:cubicBezTo>
              <a:cubicBezTo>
                <a:pt x="532102" y="611736"/>
                <a:pt x="535863" y="623635"/>
                <a:pt x="544802" y="630786"/>
              </a:cubicBezTo>
              <a:cubicBezTo>
                <a:pt x="590984" y="667731"/>
                <a:pt x="562120" y="606541"/>
                <a:pt x="582902" y="668886"/>
              </a:cubicBezTo>
              <a:cubicBezTo>
                <a:pt x="579727" y="700636"/>
                <a:pt x="580552" y="733045"/>
                <a:pt x="573377" y="764136"/>
              </a:cubicBezTo>
              <a:cubicBezTo>
                <a:pt x="570803" y="775290"/>
                <a:pt x="564788" y="788062"/>
                <a:pt x="554327" y="792711"/>
              </a:cubicBezTo>
              <a:cubicBezTo>
                <a:pt x="533811" y="801829"/>
                <a:pt x="509741" y="798220"/>
                <a:pt x="487652" y="802236"/>
              </a:cubicBezTo>
              <a:cubicBezTo>
                <a:pt x="474772" y="804578"/>
                <a:pt x="462252" y="808586"/>
                <a:pt x="449552" y="811761"/>
              </a:cubicBezTo>
              <a:cubicBezTo>
                <a:pt x="440027" y="818111"/>
                <a:pt x="431216" y="825691"/>
                <a:pt x="420977" y="830811"/>
              </a:cubicBezTo>
              <a:cubicBezTo>
                <a:pt x="411997" y="835301"/>
                <a:pt x="400242" y="834064"/>
                <a:pt x="392402" y="840336"/>
              </a:cubicBezTo>
              <a:cubicBezTo>
                <a:pt x="383463" y="847487"/>
                <a:pt x="381447" y="860816"/>
                <a:pt x="373352" y="868911"/>
              </a:cubicBezTo>
              <a:cubicBezTo>
                <a:pt x="354888" y="887375"/>
                <a:pt x="339443" y="889739"/>
                <a:pt x="316202" y="897486"/>
              </a:cubicBezTo>
              <a:cubicBezTo>
                <a:pt x="306677" y="894311"/>
                <a:pt x="296949" y="884232"/>
                <a:pt x="287627" y="887961"/>
              </a:cubicBezTo>
              <a:cubicBezTo>
                <a:pt x="273424" y="893642"/>
                <a:pt x="263062" y="933082"/>
                <a:pt x="259052" y="945111"/>
              </a:cubicBezTo>
              <a:cubicBezTo>
                <a:pt x="262227" y="976861"/>
                <a:pt x="249809" y="1014556"/>
                <a:pt x="268577" y="1040361"/>
              </a:cubicBezTo>
              <a:cubicBezTo>
                <a:pt x="281782" y="1058518"/>
                <a:pt x="313376" y="1044838"/>
                <a:pt x="335252" y="1049886"/>
              </a:cubicBezTo>
              <a:cubicBezTo>
                <a:pt x="354818" y="1054401"/>
                <a:pt x="392402" y="1068936"/>
                <a:pt x="392402" y="1068936"/>
              </a:cubicBezTo>
              <a:cubicBezTo>
                <a:pt x="401927" y="1075286"/>
                <a:pt x="413826" y="1079047"/>
                <a:pt x="420977" y="1087986"/>
              </a:cubicBezTo>
              <a:cubicBezTo>
                <a:pt x="457922" y="1134168"/>
                <a:pt x="396732" y="1105304"/>
                <a:pt x="459077" y="1126086"/>
              </a:cubicBezTo>
              <a:cubicBezTo>
                <a:pt x="459159" y="1126416"/>
                <a:pt x="473572" y="1188206"/>
                <a:pt x="478127" y="1192761"/>
              </a:cubicBezTo>
              <a:cubicBezTo>
                <a:pt x="485227" y="1199861"/>
                <a:pt x="497177" y="1199111"/>
                <a:pt x="506702" y="1202286"/>
              </a:cubicBezTo>
              <a:cubicBezTo>
                <a:pt x="535377" y="1192728"/>
                <a:pt x="560424" y="1179427"/>
                <a:pt x="592427" y="1202286"/>
              </a:cubicBezTo>
              <a:cubicBezTo>
                <a:pt x="603079" y="1209895"/>
                <a:pt x="593774" y="1230164"/>
                <a:pt x="601952" y="1240386"/>
              </a:cubicBezTo>
              <a:cubicBezTo>
                <a:pt x="608224" y="1248226"/>
                <a:pt x="621002" y="1246736"/>
                <a:pt x="630527" y="1249911"/>
              </a:cubicBezTo>
              <a:cubicBezTo>
                <a:pt x="674977" y="1246736"/>
                <a:pt x="719619" y="1245593"/>
                <a:pt x="763877" y="1240386"/>
              </a:cubicBezTo>
              <a:cubicBezTo>
                <a:pt x="773848" y="1239213"/>
                <a:pt x="785352" y="1237961"/>
                <a:pt x="792452" y="1230861"/>
              </a:cubicBezTo>
              <a:cubicBezTo>
                <a:pt x="799552" y="1223761"/>
                <a:pt x="798802" y="1211811"/>
                <a:pt x="801977" y="1202286"/>
              </a:cubicBezTo>
              <a:cubicBezTo>
                <a:pt x="790454" y="1087055"/>
                <a:pt x="802542" y="1137307"/>
                <a:pt x="773402" y="1049886"/>
              </a:cubicBezTo>
              <a:cubicBezTo>
                <a:pt x="769782" y="1039026"/>
                <a:pt x="760702" y="1030836"/>
                <a:pt x="754352" y="1021311"/>
              </a:cubicBezTo>
              <a:cubicBezTo>
                <a:pt x="757527" y="1008611"/>
                <a:pt x="752168" y="989065"/>
                <a:pt x="763877" y="983211"/>
              </a:cubicBezTo>
              <a:cubicBezTo>
                <a:pt x="774116" y="978091"/>
                <a:pt x="785301" y="993322"/>
                <a:pt x="792452" y="1002261"/>
              </a:cubicBezTo>
              <a:cubicBezTo>
                <a:pt x="798724" y="1010101"/>
                <a:pt x="797487" y="1021856"/>
                <a:pt x="801977" y="1030836"/>
              </a:cubicBezTo>
              <a:cubicBezTo>
                <a:pt x="807097" y="1041075"/>
                <a:pt x="815907" y="1049172"/>
                <a:pt x="821027" y="1059411"/>
              </a:cubicBezTo>
              <a:cubicBezTo>
                <a:pt x="825517" y="1068391"/>
                <a:pt x="822382" y="1082150"/>
                <a:pt x="830552" y="1087986"/>
              </a:cubicBezTo>
              <a:cubicBezTo>
                <a:pt x="846892" y="1099658"/>
                <a:pt x="868652" y="1100686"/>
                <a:pt x="887702" y="1107036"/>
              </a:cubicBezTo>
              <a:lnTo>
                <a:pt x="916277" y="1116561"/>
              </a:lnTo>
              <a:cubicBezTo>
                <a:pt x="925802" y="1107036"/>
                <a:pt x="937380" y="1099194"/>
                <a:pt x="944852" y="1087986"/>
              </a:cubicBezTo>
              <a:cubicBezTo>
                <a:pt x="950421" y="1079632"/>
                <a:pt x="947277" y="1066511"/>
                <a:pt x="954377" y="1059411"/>
              </a:cubicBezTo>
              <a:cubicBezTo>
                <a:pt x="970566" y="1043222"/>
                <a:pt x="992477" y="1034011"/>
                <a:pt x="1011527" y="1021311"/>
              </a:cubicBezTo>
              <a:cubicBezTo>
                <a:pt x="1021052" y="1014961"/>
                <a:pt x="1029242" y="1005881"/>
                <a:pt x="1040102" y="1002261"/>
              </a:cubicBezTo>
              <a:cubicBezTo>
                <a:pt x="1109671" y="979071"/>
                <a:pt x="1077771" y="988081"/>
                <a:pt x="1135352" y="973686"/>
              </a:cubicBezTo>
              <a:cubicBezTo>
                <a:pt x="1144877" y="967336"/>
                <a:pt x="1153688" y="959756"/>
                <a:pt x="1163927" y="954636"/>
              </a:cubicBezTo>
              <a:cubicBezTo>
                <a:pt x="1179932" y="946633"/>
                <a:pt x="1215343" y="940164"/>
                <a:pt x="1230602" y="935586"/>
              </a:cubicBezTo>
              <a:cubicBezTo>
                <a:pt x="1249836" y="929816"/>
                <a:pt x="1268702" y="922886"/>
                <a:pt x="1287752" y="916536"/>
              </a:cubicBezTo>
              <a:lnTo>
                <a:pt x="1316327" y="907011"/>
              </a:lnTo>
              <a:cubicBezTo>
                <a:pt x="1325852" y="897486"/>
                <a:pt x="1337430" y="889644"/>
                <a:pt x="1344902" y="878436"/>
              </a:cubicBezTo>
              <a:cubicBezTo>
                <a:pt x="1375890" y="831955"/>
                <a:pt x="1328514" y="866249"/>
                <a:pt x="1373477" y="821286"/>
              </a:cubicBezTo>
              <a:cubicBezTo>
                <a:pt x="1391941" y="802822"/>
                <a:pt x="1407386" y="800458"/>
                <a:pt x="1430627" y="792711"/>
              </a:cubicBezTo>
              <a:cubicBezTo>
                <a:pt x="1440152" y="786361"/>
                <a:pt x="1451107" y="781756"/>
                <a:pt x="1459202" y="773661"/>
              </a:cubicBezTo>
              <a:cubicBezTo>
                <a:pt x="1467297" y="765566"/>
                <a:pt x="1468544" y="751153"/>
                <a:pt x="1478252" y="745086"/>
              </a:cubicBezTo>
              <a:cubicBezTo>
                <a:pt x="1495280" y="734443"/>
                <a:pt x="1535402" y="726036"/>
                <a:pt x="1535402" y="726036"/>
              </a:cubicBezTo>
              <a:cubicBezTo>
                <a:pt x="1579071" y="791540"/>
                <a:pt x="1566262" y="761466"/>
                <a:pt x="1583027" y="811761"/>
              </a:cubicBezTo>
              <a:cubicBezTo>
                <a:pt x="1587585" y="916605"/>
                <a:pt x="1579473" y="988044"/>
                <a:pt x="1602077" y="1078461"/>
              </a:cubicBezTo>
              <a:cubicBezTo>
                <a:pt x="1604512" y="1088201"/>
                <a:pt x="1607112" y="1098056"/>
                <a:pt x="1611602" y="1107036"/>
              </a:cubicBezTo>
              <a:cubicBezTo>
                <a:pt x="1616722" y="1117275"/>
                <a:pt x="1624302" y="1126086"/>
                <a:pt x="1630652" y="1135611"/>
              </a:cubicBezTo>
              <a:cubicBezTo>
                <a:pt x="1637925" y="1230156"/>
                <a:pt x="1631167" y="1232662"/>
                <a:pt x="1649702" y="1297536"/>
              </a:cubicBezTo>
              <a:cubicBezTo>
                <a:pt x="1652460" y="1307190"/>
                <a:pt x="1654737" y="1317131"/>
                <a:pt x="1659227" y="1326111"/>
              </a:cubicBezTo>
              <a:cubicBezTo>
                <a:pt x="1664347" y="1336350"/>
                <a:pt x="1671927" y="1345161"/>
                <a:pt x="1678277" y="1354686"/>
              </a:cubicBezTo>
              <a:cubicBezTo>
                <a:pt x="1681452" y="1373736"/>
                <a:pt x="1684347" y="1392835"/>
                <a:pt x="1687802" y="1411836"/>
              </a:cubicBezTo>
              <a:cubicBezTo>
                <a:pt x="1690698" y="1427764"/>
                <a:pt x="1684685" y="1449348"/>
                <a:pt x="1697327" y="1459461"/>
              </a:cubicBezTo>
              <a:cubicBezTo>
                <a:pt x="1707549" y="1467639"/>
                <a:pt x="1722727" y="1453111"/>
                <a:pt x="1735427" y="1449936"/>
              </a:cubicBezTo>
              <a:cubicBezTo>
                <a:pt x="1744952" y="1443586"/>
                <a:pt x="1755907" y="1438981"/>
                <a:pt x="1764002" y="1430886"/>
              </a:cubicBezTo>
              <a:cubicBezTo>
                <a:pt x="1772097" y="1422791"/>
                <a:pt x="1773344" y="1408378"/>
                <a:pt x="1783052" y="1402311"/>
              </a:cubicBezTo>
              <a:cubicBezTo>
                <a:pt x="1800080" y="1391668"/>
                <a:pt x="1840202" y="1383261"/>
                <a:pt x="1840202" y="1383261"/>
              </a:cubicBezTo>
              <a:cubicBezTo>
                <a:pt x="1871952" y="1335636"/>
                <a:pt x="1849727" y="1361036"/>
                <a:pt x="1916402" y="1316586"/>
              </a:cubicBezTo>
              <a:lnTo>
                <a:pt x="1944977" y="1297536"/>
              </a:lnTo>
              <a:lnTo>
                <a:pt x="1973552" y="1278486"/>
              </a:lnTo>
              <a:cubicBezTo>
                <a:pt x="1979902" y="1268961"/>
                <a:pt x="1984507" y="1258006"/>
                <a:pt x="1992602" y="1249911"/>
              </a:cubicBezTo>
              <a:cubicBezTo>
                <a:pt x="2015803" y="1226710"/>
                <a:pt x="2028673" y="1230080"/>
                <a:pt x="2059277" y="1221336"/>
              </a:cubicBezTo>
              <a:cubicBezTo>
                <a:pt x="2068931" y="1218578"/>
                <a:pt x="2078327" y="1214986"/>
                <a:pt x="2087852" y="1211811"/>
              </a:cubicBezTo>
              <a:cubicBezTo>
                <a:pt x="2091027" y="1202286"/>
                <a:pt x="2087337" y="1183236"/>
                <a:pt x="2097377" y="1183236"/>
              </a:cubicBezTo>
              <a:cubicBezTo>
                <a:pt x="2107417" y="1183236"/>
                <a:pt x="2105575" y="1201859"/>
                <a:pt x="2106902" y="1211811"/>
              </a:cubicBezTo>
              <a:cubicBezTo>
                <a:pt x="2111955" y="1249708"/>
                <a:pt x="2113252" y="1288011"/>
                <a:pt x="2116427" y="1326111"/>
              </a:cubicBezTo>
              <a:cubicBezTo>
                <a:pt x="2119602" y="1316586"/>
                <a:pt x="2121076" y="1306313"/>
                <a:pt x="2125952" y="1297536"/>
              </a:cubicBezTo>
              <a:cubicBezTo>
                <a:pt x="2180539" y="1199280"/>
                <a:pt x="2152024" y="1276469"/>
                <a:pt x="2173577" y="1211811"/>
              </a:cubicBezTo>
              <a:cubicBezTo>
                <a:pt x="2170402" y="1180061"/>
                <a:pt x="2153962" y="1146832"/>
                <a:pt x="2164052" y="1116561"/>
              </a:cubicBezTo>
              <a:cubicBezTo>
                <a:pt x="2168192" y="1104142"/>
                <a:pt x="2189193" y="1124235"/>
                <a:pt x="2202152" y="1126086"/>
              </a:cubicBezTo>
              <a:cubicBezTo>
                <a:pt x="2233740" y="1130599"/>
                <a:pt x="2265652" y="1132436"/>
                <a:pt x="2297402" y="1135611"/>
              </a:cubicBezTo>
              <a:cubicBezTo>
                <a:pt x="2300577" y="1148311"/>
                <a:pt x="2296454" y="1165856"/>
                <a:pt x="2306927" y="1173711"/>
              </a:cubicBezTo>
              <a:cubicBezTo>
                <a:pt x="2322681" y="1185526"/>
                <a:pt x="2362749" y="1136939"/>
                <a:pt x="2364077" y="1135611"/>
              </a:cubicBezTo>
              <a:cubicBezTo>
                <a:pt x="2346755" y="1014355"/>
                <a:pt x="2370156" y="1109668"/>
                <a:pt x="2335502" y="1040361"/>
              </a:cubicBezTo>
              <a:cubicBezTo>
                <a:pt x="2331012" y="1031381"/>
                <a:pt x="2333077" y="1018886"/>
                <a:pt x="2325977" y="1011786"/>
              </a:cubicBezTo>
              <a:cubicBezTo>
                <a:pt x="2309788" y="995597"/>
                <a:pt x="2268827" y="973686"/>
                <a:pt x="2268827" y="973686"/>
              </a:cubicBezTo>
              <a:cubicBezTo>
                <a:pt x="2249777" y="980036"/>
                <a:pt x="2231368" y="996674"/>
                <a:pt x="2211677" y="992736"/>
              </a:cubicBezTo>
              <a:lnTo>
                <a:pt x="2116427" y="973686"/>
              </a:lnTo>
              <a:cubicBezTo>
                <a:pt x="2113252" y="948286"/>
                <a:pt x="2116409" y="921253"/>
                <a:pt x="2106902" y="897486"/>
              </a:cubicBezTo>
              <a:cubicBezTo>
                <a:pt x="2102650" y="886857"/>
                <a:pt x="2084394" y="888144"/>
                <a:pt x="2078327" y="878436"/>
              </a:cubicBezTo>
              <a:cubicBezTo>
                <a:pt x="2031538" y="803573"/>
                <a:pt x="2090609" y="831730"/>
                <a:pt x="2030702" y="811761"/>
              </a:cubicBezTo>
              <a:cubicBezTo>
                <a:pt x="1991447" y="870643"/>
                <a:pt x="2035032" y="813204"/>
                <a:pt x="1983077" y="859386"/>
              </a:cubicBezTo>
              <a:cubicBezTo>
                <a:pt x="1950620" y="888236"/>
                <a:pt x="1934411" y="917057"/>
                <a:pt x="1897352" y="935586"/>
              </a:cubicBezTo>
              <a:cubicBezTo>
                <a:pt x="1888372" y="940076"/>
                <a:pt x="1878302" y="941936"/>
                <a:pt x="1868777" y="945111"/>
              </a:cubicBezTo>
              <a:lnTo>
                <a:pt x="1811627" y="926061"/>
              </a:lnTo>
              <a:lnTo>
                <a:pt x="1783052" y="916536"/>
              </a:lnTo>
              <a:cubicBezTo>
                <a:pt x="1764002" y="919711"/>
                <a:pt x="1742279" y="915825"/>
                <a:pt x="1725902" y="926061"/>
              </a:cubicBezTo>
              <a:cubicBezTo>
                <a:pt x="1713861" y="933586"/>
                <a:pt x="1713897" y="951833"/>
                <a:pt x="1706852" y="964161"/>
              </a:cubicBezTo>
              <a:cubicBezTo>
                <a:pt x="1701172" y="974100"/>
                <a:pt x="1694152" y="983211"/>
                <a:pt x="1687802" y="992736"/>
              </a:cubicBezTo>
              <a:cubicBezTo>
                <a:pt x="1665678" y="904239"/>
                <a:pt x="1692106" y="1014257"/>
                <a:pt x="1668752" y="897486"/>
              </a:cubicBezTo>
              <a:cubicBezTo>
                <a:pt x="1666185" y="884649"/>
                <a:pt x="1662067" y="872165"/>
                <a:pt x="1659227" y="859386"/>
              </a:cubicBezTo>
              <a:cubicBezTo>
                <a:pt x="1657624" y="852173"/>
                <a:pt x="1648687" y="795951"/>
                <a:pt x="1640177" y="783186"/>
              </a:cubicBezTo>
              <a:cubicBezTo>
                <a:pt x="1632705" y="771978"/>
                <a:pt x="1620226" y="764959"/>
                <a:pt x="1611602" y="754611"/>
              </a:cubicBezTo>
              <a:cubicBezTo>
                <a:pt x="1604273" y="745817"/>
                <a:pt x="1600647" y="734131"/>
                <a:pt x="1592552" y="726036"/>
              </a:cubicBezTo>
              <a:cubicBezTo>
                <a:pt x="1574088" y="707572"/>
                <a:pt x="1558643" y="705208"/>
                <a:pt x="1535402" y="697461"/>
              </a:cubicBezTo>
              <a:cubicBezTo>
                <a:pt x="1513629" y="632142"/>
                <a:pt x="1539340" y="713213"/>
                <a:pt x="1516352" y="621261"/>
              </a:cubicBezTo>
              <a:cubicBezTo>
                <a:pt x="1513917" y="611521"/>
                <a:pt x="1513099" y="600526"/>
                <a:pt x="1506827" y="592686"/>
              </a:cubicBezTo>
              <a:cubicBezTo>
                <a:pt x="1493398" y="575900"/>
                <a:pt x="1468501" y="570386"/>
                <a:pt x="1449677" y="564111"/>
              </a:cubicBezTo>
              <a:cubicBezTo>
                <a:pt x="1428895" y="501766"/>
                <a:pt x="1457759" y="562956"/>
                <a:pt x="1411577" y="526011"/>
              </a:cubicBezTo>
              <a:cubicBezTo>
                <a:pt x="1350029" y="476772"/>
                <a:pt x="1435776" y="511852"/>
                <a:pt x="1363952" y="487911"/>
              </a:cubicBezTo>
              <a:cubicBezTo>
                <a:pt x="1354427" y="481561"/>
                <a:pt x="1343472" y="476956"/>
                <a:pt x="1335377" y="468861"/>
              </a:cubicBezTo>
              <a:cubicBezTo>
                <a:pt x="1271182" y="404666"/>
                <a:pt x="1407258" y="433791"/>
                <a:pt x="1182977" y="449811"/>
              </a:cubicBezTo>
              <a:cubicBezTo>
                <a:pt x="1173452" y="446636"/>
                <a:pt x="1163382" y="444776"/>
                <a:pt x="1154402" y="440286"/>
              </a:cubicBezTo>
              <a:cubicBezTo>
                <a:pt x="1144163" y="435166"/>
                <a:pt x="1137119" y="423118"/>
                <a:pt x="1125827" y="421236"/>
              </a:cubicBezTo>
              <a:cubicBezTo>
                <a:pt x="1115923" y="419585"/>
                <a:pt x="1106777" y="427586"/>
                <a:pt x="1097252" y="430761"/>
              </a:cubicBezTo>
              <a:cubicBezTo>
                <a:pt x="1080063" y="533898"/>
                <a:pt x="1096961" y="450831"/>
                <a:pt x="1078202" y="516486"/>
              </a:cubicBezTo>
              <a:cubicBezTo>
                <a:pt x="1075301" y="526641"/>
                <a:pt x="1065869" y="571070"/>
                <a:pt x="1059152" y="583161"/>
              </a:cubicBezTo>
              <a:cubicBezTo>
                <a:pt x="1048033" y="603175"/>
                <a:pt x="1033752" y="621261"/>
                <a:pt x="1021052" y="640311"/>
              </a:cubicBezTo>
              <a:cubicBezTo>
                <a:pt x="992023" y="683854"/>
                <a:pt x="1037381" y="660268"/>
                <a:pt x="982952" y="678411"/>
              </a:cubicBezTo>
              <a:cubicBezTo>
                <a:pt x="984190" y="666028"/>
                <a:pt x="991241" y="564232"/>
                <a:pt x="1002002" y="535536"/>
              </a:cubicBezTo>
              <a:cubicBezTo>
                <a:pt x="1006022" y="524817"/>
                <a:pt x="1015932" y="517200"/>
                <a:pt x="1021052" y="506961"/>
              </a:cubicBezTo>
              <a:cubicBezTo>
                <a:pt x="1025542" y="497981"/>
                <a:pt x="1025008" y="486740"/>
                <a:pt x="1030577" y="478386"/>
              </a:cubicBezTo>
              <a:cubicBezTo>
                <a:pt x="1045245" y="456384"/>
                <a:pt x="1066642" y="444818"/>
                <a:pt x="1087727" y="430761"/>
              </a:cubicBezTo>
              <a:cubicBezTo>
                <a:pt x="1084552" y="408536"/>
                <a:pt x="1096882" y="376539"/>
                <a:pt x="1078202" y="364086"/>
              </a:cubicBezTo>
              <a:cubicBezTo>
                <a:pt x="1058176" y="350735"/>
                <a:pt x="966589" y="385415"/>
                <a:pt x="944852" y="392661"/>
              </a:cubicBezTo>
              <a:lnTo>
                <a:pt x="916277" y="402186"/>
              </a:lnTo>
              <a:lnTo>
                <a:pt x="887702" y="411711"/>
              </a:lnTo>
              <a:lnTo>
                <a:pt x="821027" y="402186"/>
              </a:lnTo>
              <a:cubicBezTo>
                <a:pt x="731274" y="390219"/>
                <a:pt x="770519" y="401225"/>
                <a:pt x="716252" y="383136"/>
              </a:cubicBezTo>
              <a:cubicBezTo>
                <a:pt x="677149" y="387481"/>
                <a:pt x="583905" y="404191"/>
                <a:pt x="544802" y="383136"/>
              </a:cubicBezTo>
              <a:cubicBezTo>
                <a:pt x="518191" y="368807"/>
                <a:pt x="506462" y="325265"/>
                <a:pt x="497177" y="297411"/>
              </a:cubicBezTo>
              <a:cubicBezTo>
                <a:pt x="482882" y="183054"/>
                <a:pt x="514693" y="239750"/>
                <a:pt x="430502" y="211686"/>
              </a:cubicBezTo>
              <a:cubicBezTo>
                <a:pt x="419642" y="208066"/>
                <a:pt x="412388" y="197285"/>
                <a:pt x="401927" y="192636"/>
              </a:cubicBezTo>
              <a:cubicBezTo>
                <a:pt x="383577" y="184481"/>
                <a:pt x="363827" y="179936"/>
                <a:pt x="344777" y="173586"/>
              </a:cubicBezTo>
              <a:lnTo>
                <a:pt x="316202" y="164061"/>
              </a:lnTo>
              <a:lnTo>
                <a:pt x="287627" y="154536"/>
              </a:lnTo>
              <a:lnTo>
                <a:pt x="230477" y="116436"/>
              </a:lnTo>
              <a:cubicBezTo>
                <a:pt x="220952" y="110086"/>
                <a:pt x="212762" y="101006"/>
                <a:pt x="201902" y="97386"/>
              </a:cubicBezTo>
              <a:lnTo>
                <a:pt x="144752" y="78336"/>
              </a:lnTo>
              <a:lnTo>
                <a:pt x="116177" y="68811"/>
              </a:lnTo>
              <a:cubicBezTo>
                <a:pt x="34285" y="14216"/>
                <a:pt x="137897" y="79671"/>
                <a:pt x="59027" y="40236"/>
              </a:cubicBezTo>
              <a:cubicBezTo>
                <a:pt x="48788" y="35116"/>
                <a:pt x="40691" y="26306"/>
                <a:pt x="30452" y="21186"/>
              </a:cubicBezTo>
              <a:cubicBezTo>
                <a:pt x="-13328" y="-704"/>
                <a:pt x="3464" y="-2626"/>
                <a:pt x="1877" y="2136"/>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207863</xdr:colOff>
      <xdr:row>96</xdr:row>
      <xdr:rowOff>164802</xdr:rowOff>
    </xdr:from>
    <xdr:to>
      <xdr:col>14</xdr:col>
      <xdr:colOff>410594</xdr:colOff>
      <xdr:row>114</xdr:row>
      <xdr:rowOff>50800</xdr:rowOff>
    </xdr:to>
    <xdr:sp macro="" textlink="">
      <xdr:nvSpPr>
        <xdr:cNvPr id="81" name="Quebec"/>
        <xdr:cNvSpPr/>
      </xdr:nvSpPr>
      <xdr:spPr>
        <a:xfrm>
          <a:off x="5808563" y="16306502"/>
          <a:ext cx="2641131" cy="2857798"/>
        </a:xfrm>
        <a:custGeom>
          <a:avLst/>
          <a:gdLst>
            <a:gd name="connsiteX0" fmla="*/ 2640112 w 2641131"/>
            <a:gd name="connsiteY0" fmla="*/ 809923 h 2800648"/>
            <a:gd name="connsiteX1" fmla="*/ 2621062 w 2641131"/>
            <a:gd name="connsiteY1" fmla="*/ 857548 h 2800648"/>
            <a:gd name="connsiteX2" fmla="*/ 2592487 w 2641131"/>
            <a:gd name="connsiteY2" fmla="*/ 867073 h 2800648"/>
            <a:gd name="connsiteX3" fmla="*/ 2563912 w 2641131"/>
            <a:gd name="connsiteY3" fmla="*/ 924223 h 2800648"/>
            <a:gd name="connsiteX4" fmla="*/ 2544862 w 2641131"/>
            <a:gd name="connsiteY4" fmla="*/ 1105198 h 2800648"/>
            <a:gd name="connsiteX5" fmla="*/ 2535337 w 2641131"/>
            <a:gd name="connsiteY5" fmla="*/ 1143298 h 2800648"/>
            <a:gd name="connsiteX6" fmla="*/ 2506762 w 2641131"/>
            <a:gd name="connsiteY6" fmla="*/ 1152823 h 2800648"/>
            <a:gd name="connsiteX7" fmla="*/ 2459137 w 2641131"/>
            <a:gd name="connsiteY7" fmla="*/ 1190923 h 2800648"/>
            <a:gd name="connsiteX8" fmla="*/ 2440087 w 2641131"/>
            <a:gd name="connsiteY8" fmla="*/ 1219498 h 2800648"/>
            <a:gd name="connsiteX9" fmla="*/ 2411512 w 2641131"/>
            <a:gd name="connsiteY9" fmla="*/ 1238548 h 2800648"/>
            <a:gd name="connsiteX10" fmla="*/ 2354362 w 2641131"/>
            <a:gd name="connsiteY10" fmla="*/ 1286173 h 2800648"/>
            <a:gd name="connsiteX11" fmla="*/ 2335312 w 2641131"/>
            <a:gd name="connsiteY11" fmla="*/ 1314748 h 2800648"/>
            <a:gd name="connsiteX12" fmla="*/ 2306737 w 2641131"/>
            <a:gd name="connsiteY12" fmla="*/ 1324273 h 2800648"/>
            <a:gd name="connsiteX13" fmla="*/ 2249587 w 2641131"/>
            <a:gd name="connsiteY13" fmla="*/ 1362373 h 2800648"/>
            <a:gd name="connsiteX14" fmla="*/ 2192437 w 2641131"/>
            <a:gd name="connsiteY14" fmla="*/ 1381423 h 2800648"/>
            <a:gd name="connsiteX15" fmla="*/ 2135287 w 2641131"/>
            <a:gd name="connsiteY15" fmla="*/ 1419523 h 2800648"/>
            <a:gd name="connsiteX16" fmla="*/ 2087662 w 2641131"/>
            <a:gd name="connsiteY16" fmla="*/ 1457623 h 2800648"/>
            <a:gd name="connsiteX17" fmla="*/ 2040037 w 2641131"/>
            <a:gd name="connsiteY17" fmla="*/ 1505248 h 2800648"/>
            <a:gd name="connsiteX18" fmla="*/ 2011462 w 2641131"/>
            <a:gd name="connsiteY18" fmla="*/ 1524298 h 2800648"/>
            <a:gd name="connsiteX19" fmla="*/ 2001937 w 2641131"/>
            <a:gd name="connsiteY19" fmla="*/ 1552873 h 2800648"/>
            <a:gd name="connsiteX20" fmla="*/ 1944787 w 2641131"/>
            <a:gd name="connsiteY20" fmla="*/ 1581448 h 2800648"/>
            <a:gd name="connsiteX21" fmla="*/ 1935262 w 2641131"/>
            <a:gd name="connsiteY21" fmla="*/ 1610023 h 2800648"/>
            <a:gd name="connsiteX22" fmla="*/ 1906687 w 2641131"/>
            <a:gd name="connsiteY22" fmla="*/ 1667173 h 2800648"/>
            <a:gd name="connsiteX23" fmla="*/ 1897162 w 2641131"/>
            <a:gd name="connsiteY23" fmla="*/ 1743373 h 2800648"/>
            <a:gd name="connsiteX24" fmla="*/ 1887637 w 2641131"/>
            <a:gd name="connsiteY24" fmla="*/ 1771948 h 2800648"/>
            <a:gd name="connsiteX25" fmla="*/ 1859062 w 2641131"/>
            <a:gd name="connsiteY25" fmla="*/ 1790998 h 2800648"/>
            <a:gd name="connsiteX26" fmla="*/ 1830487 w 2641131"/>
            <a:gd name="connsiteY26" fmla="*/ 1876723 h 2800648"/>
            <a:gd name="connsiteX27" fmla="*/ 1811437 w 2641131"/>
            <a:gd name="connsiteY27" fmla="*/ 1905298 h 2800648"/>
            <a:gd name="connsiteX28" fmla="*/ 1792387 w 2641131"/>
            <a:gd name="connsiteY28" fmla="*/ 1962448 h 2800648"/>
            <a:gd name="connsiteX29" fmla="*/ 1782862 w 2641131"/>
            <a:gd name="connsiteY29" fmla="*/ 1991023 h 2800648"/>
            <a:gd name="connsiteX30" fmla="*/ 1773337 w 2641131"/>
            <a:gd name="connsiteY30" fmla="*/ 2152948 h 2800648"/>
            <a:gd name="connsiteX31" fmla="*/ 1763812 w 2641131"/>
            <a:gd name="connsiteY31" fmla="*/ 2181523 h 2800648"/>
            <a:gd name="connsiteX32" fmla="*/ 1754287 w 2641131"/>
            <a:gd name="connsiteY32" fmla="*/ 2238673 h 2800648"/>
            <a:gd name="connsiteX33" fmla="*/ 1735237 w 2641131"/>
            <a:gd name="connsiteY33" fmla="*/ 2295823 h 2800648"/>
            <a:gd name="connsiteX34" fmla="*/ 1716187 w 2641131"/>
            <a:gd name="connsiteY34" fmla="*/ 2352973 h 2800648"/>
            <a:gd name="connsiteX35" fmla="*/ 1697137 w 2641131"/>
            <a:gd name="connsiteY35" fmla="*/ 2410123 h 2800648"/>
            <a:gd name="connsiteX36" fmla="*/ 1687612 w 2641131"/>
            <a:gd name="connsiteY36" fmla="*/ 2438698 h 2800648"/>
            <a:gd name="connsiteX37" fmla="*/ 1668562 w 2641131"/>
            <a:gd name="connsiteY37" fmla="*/ 2505373 h 2800648"/>
            <a:gd name="connsiteX38" fmla="*/ 1649512 w 2641131"/>
            <a:gd name="connsiteY38" fmla="*/ 2533948 h 2800648"/>
            <a:gd name="connsiteX39" fmla="*/ 1639987 w 2641131"/>
            <a:gd name="connsiteY39" fmla="*/ 2562523 h 2800648"/>
            <a:gd name="connsiteX40" fmla="*/ 1620937 w 2641131"/>
            <a:gd name="connsiteY40" fmla="*/ 2591098 h 2800648"/>
            <a:gd name="connsiteX41" fmla="*/ 1611412 w 2641131"/>
            <a:gd name="connsiteY41" fmla="*/ 2619673 h 2800648"/>
            <a:gd name="connsiteX42" fmla="*/ 1573312 w 2641131"/>
            <a:gd name="connsiteY42" fmla="*/ 2676823 h 2800648"/>
            <a:gd name="connsiteX43" fmla="*/ 1535212 w 2641131"/>
            <a:gd name="connsiteY43" fmla="*/ 2733973 h 2800648"/>
            <a:gd name="connsiteX44" fmla="*/ 1487587 w 2641131"/>
            <a:gd name="connsiteY44" fmla="*/ 2743498 h 2800648"/>
            <a:gd name="connsiteX45" fmla="*/ 1459012 w 2641131"/>
            <a:gd name="connsiteY45" fmla="*/ 2753023 h 2800648"/>
            <a:gd name="connsiteX46" fmla="*/ 1430437 w 2641131"/>
            <a:gd name="connsiteY46" fmla="*/ 2781598 h 2800648"/>
            <a:gd name="connsiteX47" fmla="*/ 1335187 w 2641131"/>
            <a:gd name="connsiteY47" fmla="*/ 2800648 h 2800648"/>
            <a:gd name="connsiteX48" fmla="*/ 1097062 w 2641131"/>
            <a:gd name="connsiteY48" fmla="*/ 2791123 h 2800648"/>
            <a:gd name="connsiteX49" fmla="*/ 1011337 w 2641131"/>
            <a:gd name="connsiteY49" fmla="*/ 2781598 h 2800648"/>
            <a:gd name="connsiteX50" fmla="*/ 897037 w 2641131"/>
            <a:gd name="connsiteY50" fmla="*/ 2791123 h 2800648"/>
            <a:gd name="connsiteX51" fmla="*/ 830362 w 2641131"/>
            <a:gd name="connsiteY51" fmla="*/ 2705398 h 2800648"/>
            <a:gd name="connsiteX52" fmla="*/ 801787 w 2641131"/>
            <a:gd name="connsiteY52" fmla="*/ 2695873 h 2800648"/>
            <a:gd name="connsiteX53" fmla="*/ 754162 w 2641131"/>
            <a:gd name="connsiteY53" fmla="*/ 2619673 h 2800648"/>
            <a:gd name="connsiteX54" fmla="*/ 744637 w 2641131"/>
            <a:gd name="connsiteY54" fmla="*/ 2581573 h 2800648"/>
            <a:gd name="connsiteX55" fmla="*/ 725587 w 2641131"/>
            <a:gd name="connsiteY55" fmla="*/ 2524423 h 2800648"/>
            <a:gd name="connsiteX56" fmla="*/ 687487 w 2641131"/>
            <a:gd name="connsiteY56" fmla="*/ 2410123 h 2800648"/>
            <a:gd name="connsiteX57" fmla="*/ 677962 w 2641131"/>
            <a:gd name="connsiteY57" fmla="*/ 2372023 h 2800648"/>
            <a:gd name="connsiteX58" fmla="*/ 658912 w 2641131"/>
            <a:gd name="connsiteY58" fmla="*/ 2314873 h 2800648"/>
            <a:gd name="connsiteX59" fmla="*/ 630337 w 2641131"/>
            <a:gd name="connsiteY59" fmla="*/ 2229148 h 2800648"/>
            <a:gd name="connsiteX60" fmla="*/ 592237 w 2641131"/>
            <a:gd name="connsiteY60" fmla="*/ 2171998 h 2800648"/>
            <a:gd name="connsiteX61" fmla="*/ 563662 w 2641131"/>
            <a:gd name="connsiteY61" fmla="*/ 2067223 h 2800648"/>
            <a:gd name="connsiteX62" fmla="*/ 544612 w 2641131"/>
            <a:gd name="connsiteY62" fmla="*/ 2010073 h 2800648"/>
            <a:gd name="connsiteX63" fmla="*/ 535087 w 2641131"/>
            <a:gd name="connsiteY63" fmla="*/ 1971973 h 2800648"/>
            <a:gd name="connsiteX64" fmla="*/ 554137 w 2641131"/>
            <a:gd name="connsiteY64" fmla="*/ 1914823 h 2800648"/>
            <a:gd name="connsiteX65" fmla="*/ 563662 w 2641131"/>
            <a:gd name="connsiteY65" fmla="*/ 1800523 h 2800648"/>
            <a:gd name="connsiteX66" fmla="*/ 573187 w 2641131"/>
            <a:gd name="connsiteY66" fmla="*/ 1771948 h 2800648"/>
            <a:gd name="connsiteX67" fmla="*/ 516037 w 2641131"/>
            <a:gd name="connsiteY67" fmla="*/ 1733848 h 2800648"/>
            <a:gd name="connsiteX68" fmla="*/ 487462 w 2641131"/>
            <a:gd name="connsiteY68" fmla="*/ 1648123 h 2800648"/>
            <a:gd name="connsiteX69" fmla="*/ 468412 w 2641131"/>
            <a:gd name="connsiteY69" fmla="*/ 1571923 h 2800648"/>
            <a:gd name="connsiteX70" fmla="*/ 401737 w 2641131"/>
            <a:gd name="connsiteY70" fmla="*/ 1495723 h 2800648"/>
            <a:gd name="connsiteX71" fmla="*/ 392212 w 2641131"/>
            <a:gd name="connsiteY71" fmla="*/ 1467148 h 2800648"/>
            <a:gd name="connsiteX72" fmla="*/ 306487 w 2641131"/>
            <a:gd name="connsiteY72" fmla="*/ 1419523 h 2800648"/>
            <a:gd name="connsiteX73" fmla="*/ 392212 w 2641131"/>
            <a:gd name="connsiteY73" fmla="*/ 1362373 h 2800648"/>
            <a:gd name="connsiteX74" fmla="*/ 401737 w 2641131"/>
            <a:gd name="connsiteY74" fmla="*/ 1333798 h 2800648"/>
            <a:gd name="connsiteX75" fmla="*/ 439837 w 2641131"/>
            <a:gd name="connsiteY75" fmla="*/ 1276648 h 2800648"/>
            <a:gd name="connsiteX76" fmla="*/ 458887 w 2641131"/>
            <a:gd name="connsiteY76" fmla="*/ 1248073 h 2800648"/>
            <a:gd name="connsiteX77" fmla="*/ 468412 w 2641131"/>
            <a:gd name="connsiteY77" fmla="*/ 1181398 h 2800648"/>
            <a:gd name="connsiteX78" fmla="*/ 487462 w 2641131"/>
            <a:gd name="connsiteY78" fmla="*/ 1124248 h 2800648"/>
            <a:gd name="connsiteX79" fmla="*/ 496987 w 2641131"/>
            <a:gd name="connsiteY79" fmla="*/ 1095673 h 2800648"/>
            <a:gd name="connsiteX80" fmla="*/ 506512 w 2641131"/>
            <a:gd name="connsiteY80" fmla="*/ 1067098 h 2800648"/>
            <a:gd name="connsiteX81" fmla="*/ 516037 w 2641131"/>
            <a:gd name="connsiteY81" fmla="*/ 1038523 h 2800648"/>
            <a:gd name="connsiteX82" fmla="*/ 487462 w 2641131"/>
            <a:gd name="connsiteY82" fmla="*/ 1019473 h 2800648"/>
            <a:gd name="connsiteX83" fmla="*/ 458887 w 2641131"/>
            <a:gd name="connsiteY83" fmla="*/ 1009948 h 2800648"/>
            <a:gd name="connsiteX84" fmla="*/ 439837 w 2641131"/>
            <a:gd name="connsiteY84" fmla="*/ 952798 h 2800648"/>
            <a:gd name="connsiteX85" fmla="*/ 411262 w 2641131"/>
            <a:gd name="connsiteY85" fmla="*/ 895648 h 2800648"/>
            <a:gd name="connsiteX86" fmla="*/ 363637 w 2641131"/>
            <a:gd name="connsiteY86" fmla="*/ 838498 h 2800648"/>
            <a:gd name="connsiteX87" fmla="*/ 344587 w 2641131"/>
            <a:gd name="connsiteY87" fmla="*/ 809923 h 2800648"/>
            <a:gd name="connsiteX88" fmla="*/ 287437 w 2641131"/>
            <a:gd name="connsiteY88" fmla="*/ 771823 h 2800648"/>
            <a:gd name="connsiteX89" fmla="*/ 258862 w 2641131"/>
            <a:gd name="connsiteY89" fmla="*/ 752773 h 2800648"/>
            <a:gd name="connsiteX90" fmla="*/ 201712 w 2641131"/>
            <a:gd name="connsiteY90" fmla="*/ 733723 h 2800648"/>
            <a:gd name="connsiteX91" fmla="*/ 163612 w 2641131"/>
            <a:gd name="connsiteY91" fmla="*/ 676573 h 2800648"/>
            <a:gd name="connsiteX92" fmla="*/ 144562 w 2641131"/>
            <a:gd name="connsiteY92" fmla="*/ 647998 h 2800648"/>
            <a:gd name="connsiteX93" fmla="*/ 173137 w 2641131"/>
            <a:gd name="connsiteY93" fmla="*/ 638473 h 2800648"/>
            <a:gd name="connsiteX94" fmla="*/ 182662 w 2641131"/>
            <a:gd name="connsiteY94" fmla="*/ 495598 h 2800648"/>
            <a:gd name="connsiteX95" fmla="*/ 135037 w 2641131"/>
            <a:gd name="connsiteY95" fmla="*/ 419398 h 2800648"/>
            <a:gd name="connsiteX96" fmla="*/ 125512 w 2641131"/>
            <a:gd name="connsiteY96" fmla="*/ 390823 h 2800648"/>
            <a:gd name="connsiteX97" fmla="*/ 68362 w 2641131"/>
            <a:gd name="connsiteY97" fmla="*/ 362248 h 2800648"/>
            <a:gd name="connsiteX98" fmla="*/ 58837 w 2641131"/>
            <a:gd name="connsiteY98" fmla="*/ 257473 h 2800648"/>
            <a:gd name="connsiteX99" fmla="*/ 49312 w 2641131"/>
            <a:gd name="connsiteY99" fmla="*/ 219373 h 2800648"/>
            <a:gd name="connsiteX100" fmla="*/ 20737 w 2641131"/>
            <a:gd name="connsiteY100" fmla="*/ 190798 h 2800648"/>
            <a:gd name="connsiteX101" fmla="*/ 30262 w 2641131"/>
            <a:gd name="connsiteY101" fmla="*/ 114598 h 2800648"/>
            <a:gd name="connsiteX102" fmla="*/ 68362 w 2641131"/>
            <a:gd name="connsiteY102" fmla="*/ 133648 h 2800648"/>
            <a:gd name="connsiteX103" fmla="*/ 192187 w 2641131"/>
            <a:gd name="connsiteY103" fmla="*/ 105073 h 2800648"/>
            <a:gd name="connsiteX104" fmla="*/ 220762 w 2641131"/>
            <a:gd name="connsiteY104" fmla="*/ 95548 h 2800648"/>
            <a:gd name="connsiteX105" fmla="*/ 249337 w 2641131"/>
            <a:gd name="connsiteY105" fmla="*/ 86023 h 2800648"/>
            <a:gd name="connsiteX106" fmla="*/ 268387 w 2641131"/>
            <a:gd name="connsiteY106" fmla="*/ 57448 h 2800648"/>
            <a:gd name="connsiteX107" fmla="*/ 277912 w 2641131"/>
            <a:gd name="connsiteY107" fmla="*/ 28873 h 2800648"/>
            <a:gd name="connsiteX108" fmla="*/ 325537 w 2641131"/>
            <a:gd name="connsiteY108" fmla="*/ 19348 h 2800648"/>
            <a:gd name="connsiteX109" fmla="*/ 382687 w 2641131"/>
            <a:gd name="connsiteY109" fmla="*/ 38398 h 2800648"/>
            <a:gd name="connsiteX110" fmla="*/ 401737 w 2641131"/>
            <a:gd name="connsiteY110" fmla="*/ 66973 h 2800648"/>
            <a:gd name="connsiteX111" fmla="*/ 439837 w 2641131"/>
            <a:gd name="connsiteY111" fmla="*/ 76498 h 2800648"/>
            <a:gd name="connsiteX112" fmla="*/ 601762 w 2641131"/>
            <a:gd name="connsiteY112" fmla="*/ 95548 h 2800648"/>
            <a:gd name="connsiteX113" fmla="*/ 687487 w 2641131"/>
            <a:gd name="connsiteY113" fmla="*/ 124123 h 2800648"/>
            <a:gd name="connsiteX114" fmla="*/ 725587 w 2641131"/>
            <a:gd name="connsiteY114" fmla="*/ 133648 h 2800648"/>
            <a:gd name="connsiteX115" fmla="*/ 754162 w 2641131"/>
            <a:gd name="connsiteY115" fmla="*/ 143173 h 2800648"/>
            <a:gd name="connsiteX116" fmla="*/ 744637 w 2641131"/>
            <a:gd name="connsiteY116" fmla="*/ 200323 h 2800648"/>
            <a:gd name="connsiteX117" fmla="*/ 687487 w 2641131"/>
            <a:gd name="connsiteY117" fmla="*/ 219373 h 2800648"/>
            <a:gd name="connsiteX118" fmla="*/ 697012 w 2641131"/>
            <a:gd name="connsiteY118" fmla="*/ 257473 h 2800648"/>
            <a:gd name="connsiteX119" fmla="*/ 735112 w 2641131"/>
            <a:gd name="connsiteY119" fmla="*/ 266998 h 2800648"/>
            <a:gd name="connsiteX120" fmla="*/ 763687 w 2641131"/>
            <a:gd name="connsiteY120" fmla="*/ 276523 h 2800648"/>
            <a:gd name="connsiteX121" fmla="*/ 830362 w 2641131"/>
            <a:gd name="connsiteY121" fmla="*/ 314623 h 2800648"/>
            <a:gd name="connsiteX122" fmla="*/ 944662 w 2641131"/>
            <a:gd name="connsiteY122" fmla="*/ 324148 h 2800648"/>
            <a:gd name="connsiteX123" fmla="*/ 916087 w 2641131"/>
            <a:gd name="connsiteY123" fmla="*/ 343198 h 2800648"/>
            <a:gd name="connsiteX124" fmla="*/ 858937 w 2641131"/>
            <a:gd name="connsiteY124" fmla="*/ 371773 h 2800648"/>
            <a:gd name="connsiteX125" fmla="*/ 887512 w 2641131"/>
            <a:gd name="connsiteY125" fmla="*/ 390823 h 2800648"/>
            <a:gd name="connsiteX126" fmla="*/ 1039912 w 2641131"/>
            <a:gd name="connsiteY126" fmla="*/ 390823 h 2800648"/>
            <a:gd name="connsiteX127" fmla="*/ 1097062 w 2641131"/>
            <a:gd name="connsiteY127" fmla="*/ 371773 h 2800648"/>
            <a:gd name="connsiteX128" fmla="*/ 1125637 w 2641131"/>
            <a:gd name="connsiteY128" fmla="*/ 362248 h 2800648"/>
            <a:gd name="connsiteX129" fmla="*/ 1154212 w 2641131"/>
            <a:gd name="connsiteY129" fmla="*/ 343198 h 2800648"/>
            <a:gd name="connsiteX130" fmla="*/ 1182787 w 2641131"/>
            <a:gd name="connsiteY130" fmla="*/ 333673 h 2800648"/>
            <a:gd name="connsiteX131" fmla="*/ 1201837 w 2641131"/>
            <a:gd name="connsiteY131" fmla="*/ 305098 h 2800648"/>
            <a:gd name="connsiteX132" fmla="*/ 1182787 w 2641131"/>
            <a:gd name="connsiteY132" fmla="*/ 209848 h 2800648"/>
            <a:gd name="connsiteX133" fmla="*/ 1173262 w 2641131"/>
            <a:gd name="connsiteY133" fmla="*/ 181273 h 2800648"/>
            <a:gd name="connsiteX134" fmla="*/ 1163737 w 2641131"/>
            <a:gd name="connsiteY134" fmla="*/ 124123 h 2800648"/>
            <a:gd name="connsiteX135" fmla="*/ 1154212 w 2641131"/>
            <a:gd name="connsiteY135" fmla="*/ 95548 h 2800648"/>
            <a:gd name="connsiteX136" fmla="*/ 1125637 w 2641131"/>
            <a:gd name="connsiteY136" fmla="*/ 86023 h 2800648"/>
            <a:gd name="connsiteX137" fmla="*/ 1135162 w 2641131"/>
            <a:gd name="connsiteY137" fmla="*/ 19348 h 2800648"/>
            <a:gd name="connsiteX138" fmla="*/ 1163737 w 2641131"/>
            <a:gd name="connsiteY138" fmla="*/ 298 h 2800648"/>
            <a:gd name="connsiteX139" fmla="*/ 1182787 w 2641131"/>
            <a:gd name="connsiteY139" fmla="*/ 28873 h 2800648"/>
            <a:gd name="connsiteX140" fmla="*/ 1192312 w 2641131"/>
            <a:gd name="connsiteY140" fmla="*/ 105073 h 2800648"/>
            <a:gd name="connsiteX141" fmla="*/ 1220887 w 2641131"/>
            <a:gd name="connsiteY141" fmla="*/ 114598 h 2800648"/>
            <a:gd name="connsiteX142" fmla="*/ 1239937 w 2641131"/>
            <a:gd name="connsiteY142" fmla="*/ 143173 h 2800648"/>
            <a:gd name="connsiteX143" fmla="*/ 1297087 w 2641131"/>
            <a:gd name="connsiteY143" fmla="*/ 181273 h 2800648"/>
            <a:gd name="connsiteX144" fmla="*/ 1325662 w 2641131"/>
            <a:gd name="connsiteY144" fmla="*/ 200323 h 2800648"/>
            <a:gd name="connsiteX145" fmla="*/ 1382812 w 2641131"/>
            <a:gd name="connsiteY145" fmla="*/ 286048 h 2800648"/>
            <a:gd name="connsiteX146" fmla="*/ 1392337 w 2641131"/>
            <a:gd name="connsiteY146" fmla="*/ 314623 h 2800648"/>
            <a:gd name="connsiteX147" fmla="*/ 1449487 w 2641131"/>
            <a:gd name="connsiteY147" fmla="*/ 333673 h 2800648"/>
            <a:gd name="connsiteX148" fmla="*/ 1506637 w 2641131"/>
            <a:gd name="connsiteY148" fmla="*/ 371773 h 2800648"/>
            <a:gd name="connsiteX149" fmla="*/ 1563787 w 2641131"/>
            <a:gd name="connsiteY149" fmla="*/ 409873 h 2800648"/>
            <a:gd name="connsiteX150" fmla="*/ 1592362 w 2641131"/>
            <a:gd name="connsiteY150" fmla="*/ 467023 h 2800648"/>
            <a:gd name="connsiteX151" fmla="*/ 1611412 w 2641131"/>
            <a:gd name="connsiteY151" fmla="*/ 524173 h 2800648"/>
            <a:gd name="connsiteX152" fmla="*/ 1620937 w 2641131"/>
            <a:gd name="connsiteY152" fmla="*/ 552748 h 2800648"/>
            <a:gd name="connsiteX153" fmla="*/ 1630462 w 2641131"/>
            <a:gd name="connsiteY153" fmla="*/ 581323 h 2800648"/>
            <a:gd name="connsiteX154" fmla="*/ 1659037 w 2641131"/>
            <a:gd name="connsiteY154" fmla="*/ 590848 h 2800648"/>
            <a:gd name="connsiteX155" fmla="*/ 1706662 w 2641131"/>
            <a:gd name="connsiteY155" fmla="*/ 628948 h 2800648"/>
            <a:gd name="connsiteX156" fmla="*/ 1725712 w 2641131"/>
            <a:gd name="connsiteY156" fmla="*/ 657523 h 2800648"/>
            <a:gd name="connsiteX157" fmla="*/ 1735237 w 2641131"/>
            <a:gd name="connsiteY157" fmla="*/ 733723 h 2800648"/>
            <a:gd name="connsiteX158" fmla="*/ 1735237 w 2641131"/>
            <a:gd name="connsiteY158" fmla="*/ 790873 h 2800648"/>
            <a:gd name="connsiteX159" fmla="*/ 1611412 w 2641131"/>
            <a:gd name="connsiteY159" fmla="*/ 819448 h 2800648"/>
            <a:gd name="connsiteX160" fmla="*/ 1554262 w 2641131"/>
            <a:gd name="connsiteY160" fmla="*/ 838498 h 2800648"/>
            <a:gd name="connsiteX161" fmla="*/ 1468537 w 2641131"/>
            <a:gd name="connsiteY161" fmla="*/ 886123 h 2800648"/>
            <a:gd name="connsiteX162" fmla="*/ 1420912 w 2641131"/>
            <a:gd name="connsiteY162" fmla="*/ 962323 h 2800648"/>
            <a:gd name="connsiteX163" fmla="*/ 1411387 w 2641131"/>
            <a:gd name="connsiteY163" fmla="*/ 990898 h 2800648"/>
            <a:gd name="connsiteX164" fmla="*/ 1439962 w 2641131"/>
            <a:gd name="connsiteY164" fmla="*/ 1048048 h 2800648"/>
            <a:gd name="connsiteX165" fmla="*/ 1468537 w 2641131"/>
            <a:gd name="connsiteY165" fmla="*/ 1057573 h 2800648"/>
            <a:gd name="connsiteX166" fmla="*/ 1497112 w 2641131"/>
            <a:gd name="connsiteY166" fmla="*/ 1076623 h 2800648"/>
            <a:gd name="connsiteX167" fmla="*/ 1525687 w 2641131"/>
            <a:gd name="connsiteY167" fmla="*/ 1086148 h 2800648"/>
            <a:gd name="connsiteX168" fmla="*/ 1554262 w 2641131"/>
            <a:gd name="connsiteY168" fmla="*/ 1114723 h 2800648"/>
            <a:gd name="connsiteX169" fmla="*/ 1649512 w 2641131"/>
            <a:gd name="connsiteY169" fmla="*/ 1162348 h 2800648"/>
            <a:gd name="connsiteX170" fmla="*/ 1659037 w 2641131"/>
            <a:gd name="connsiteY170" fmla="*/ 1229023 h 2800648"/>
            <a:gd name="connsiteX171" fmla="*/ 1706662 w 2641131"/>
            <a:gd name="connsiteY171" fmla="*/ 1238548 h 2800648"/>
            <a:gd name="connsiteX172" fmla="*/ 1763812 w 2641131"/>
            <a:gd name="connsiteY172" fmla="*/ 1276648 h 2800648"/>
            <a:gd name="connsiteX173" fmla="*/ 1792387 w 2641131"/>
            <a:gd name="connsiteY173" fmla="*/ 1286173 h 2800648"/>
            <a:gd name="connsiteX174" fmla="*/ 1840012 w 2641131"/>
            <a:gd name="connsiteY174" fmla="*/ 1276648 h 2800648"/>
            <a:gd name="connsiteX175" fmla="*/ 2040037 w 2641131"/>
            <a:gd name="connsiteY175" fmla="*/ 1257598 h 2800648"/>
            <a:gd name="connsiteX176" fmla="*/ 2030512 w 2641131"/>
            <a:gd name="connsiteY176" fmla="*/ 1200448 h 2800648"/>
            <a:gd name="connsiteX177" fmla="*/ 2001937 w 2641131"/>
            <a:gd name="connsiteY177" fmla="*/ 1114723 h 2800648"/>
            <a:gd name="connsiteX178" fmla="*/ 1992412 w 2641131"/>
            <a:gd name="connsiteY178" fmla="*/ 1086148 h 2800648"/>
            <a:gd name="connsiteX179" fmla="*/ 1963837 w 2641131"/>
            <a:gd name="connsiteY179" fmla="*/ 1057573 h 2800648"/>
            <a:gd name="connsiteX180" fmla="*/ 1982887 w 2641131"/>
            <a:gd name="connsiteY180" fmla="*/ 1086148 h 2800648"/>
            <a:gd name="connsiteX181" fmla="*/ 1992412 w 2641131"/>
            <a:gd name="connsiteY181" fmla="*/ 1114723 h 2800648"/>
            <a:gd name="connsiteX182" fmla="*/ 2049562 w 2641131"/>
            <a:gd name="connsiteY182" fmla="*/ 1143298 h 2800648"/>
            <a:gd name="connsiteX183" fmla="*/ 2078137 w 2641131"/>
            <a:gd name="connsiteY183" fmla="*/ 1133773 h 2800648"/>
            <a:gd name="connsiteX184" fmla="*/ 2116237 w 2641131"/>
            <a:gd name="connsiteY184" fmla="*/ 1124248 h 2800648"/>
            <a:gd name="connsiteX185" fmla="*/ 2173387 w 2641131"/>
            <a:gd name="connsiteY185" fmla="*/ 1105198 h 2800648"/>
            <a:gd name="connsiteX186" fmla="*/ 2240062 w 2641131"/>
            <a:gd name="connsiteY186" fmla="*/ 1028998 h 2800648"/>
            <a:gd name="connsiteX187" fmla="*/ 2306737 w 2641131"/>
            <a:gd name="connsiteY187" fmla="*/ 1019473 h 2800648"/>
            <a:gd name="connsiteX188" fmla="*/ 2335312 w 2641131"/>
            <a:gd name="connsiteY188" fmla="*/ 1009948 h 2800648"/>
            <a:gd name="connsiteX189" fmla="*/ 2373412 w 2641131"/>
            <a:gd name="connsiteY189" fmla="*/ 990898 h 2800648"/>
            <a:gd name="connsiteX190" fmla="*/ 2449612 w 2641131"/>
            <a:gd name="connsiteY190" fmla="*/ 971848 h 2800648"/>
            <a:gd name="connsiteX191" fmla="*/ 2478187 w 2641131"/>
            <a:gd name="connsiteY191" fmla="*/ 962323 h 2800648"/>
            <a:gd name="connsiteX192" fmla="*/ 2544862 w 2641131"/>
            <a:gd name="connsiteY192" fmla="*/ 895648 h 2800648"/>
            <a:gd name="connsiteX193" fmla="*/ 2592487 w 2641131"/>
            <a:gd name="connsiteY193" fmla="*/ 848023 h 2800648"/>
            <a:gd name="connsiteX194" fmla="*/ 2640112 w 2641131"/>
            <a:gd name="connsiteY194" fmla="*/ 809923 h 28006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Lst>
          <a:rect l="l" t="t" r="r" b="b"/>
          <a:pathLst>
            <a:path w="2641131" h="2800648">
              <a:moveTo>
                <a:pt x="2640112" y="809923"/>
              </a:moveTo>
              <a:cubicBezTo>
                <a:pt x="2644874" y="811510"/>
                <a:pt x="2632008" y="844413"/>
                <a:pt x="2621062" y="857548"/>
              </a:cubicBezTo>
              <a:cubicBezTo>
                <a:pt x="2614634" y="865261"/>
                <a:pt x="2600327" y="860801"/>
                <a:pt x="2592487" y="867073"/>
              </a:cubicBezTo>
              <a:cubicBezTo>
                <a:pt x="2575701" y="880502"/>
                <a:pt x="2570187" y="905399"/>
                <a:pt x="2563912" y="924223"/>
              </a:cubicBezTo>
              <a:cubicBezTo>
                <a:pt x="2555880" y="1036676"/>
                <a:pt x="2562165" y="1027333"/>
                <a:pt x="2544862" y="1105198"/>
              </a:cubicBezTo>
              <a:cubicBezTo>
                <a:pt x="2542022" y="1117977"/>
                <a:pt x="2543515" y="1133076"/>
                <a:pt x="2535337" y="1143298"/>
              </a:cubicBezTo>
              <a:cubicBezTo>
                <a:pt x="2529065" y="1151138"/>
                <a:pt x="2516287" y="1149648"/>
                <a:pt x="2506762" y="1152823"/>
              </a:cubicBezTo>
              <a:cubicBezTo>
                <a:pt x="2452167" y="1234715"/>
                <a:pt x="2524862" y="1138343"/>
                <a:pt x="2459137" y="1190923"/>
              </a:cubicBezTo>
              <a:cubicBezTo>
                <a:pt x="2450198" y="1198074"/>
                <a:pt x="2448182" y="1211403"/>
                <a:pt x="2440087" y="1219498"/>
              </a:cubicBezTo>
              <a:cubicBezTo>
                <a:pt x="2431992" y="1227593"/>
                <a:pt x="2420306" y="1231219"/>
                <a:pt x="2411512" y="1238548"/>
              </a:cubicBezTo>
              <a:cubicBezTo>
                <a:pt x="2338173" y="1299664"/>
                <a:pt x="2425308" y="1238875"/>
                <a:pt x="2354362" y="1286173"/>
              </a:cubicBezTo>
              <a:cubicBezTo>
                <a:pt x="2348012" y="1295698"/>
                <a:pt x="2344251" y="1307597"/>
                <a:pt x="2335312" y="1314748"/>
              </a:cubicBezTo>
              <a:cubicBezTo>
                <a:pt x="2327472" y="1321020"/>
                <a:pt x="2315514" y="1319397"/>
                <a:pt x="2306737" y="1324273"/>
              </a:cubicBezTo>
              <a:cubicBezTo>
                <a:pt x="2286723" y="1335392"/>
                <a:pt x="2268637" y="1349673"/>
                <a:pt x="2249587" y="1362373"/>
              </a:cubicBezTo>
              <a:cubicBezTo>
                <a:pt x="2232879" y="1373512"/>
                <a:pt x="2192437" y="1381423"/>
                <a:pt x="2192437" y="1381423"/>
              </a:cubicBezTo>
              <a:lnTo>
                <a:pt x="2135287" y="1419523"/>
              </a:lnTo>
              <a:cubicBezTo>
                <a:pt x="2049119" y="1476968"/>
                <a:pt x="2181079" y="1426484"/>
                <a:pt x="2087662" y="1457623"/>
              </a:cubicBezTo>
              <a:cubicBezTo>
                <a:pt x="2011462" y="1508423"/>
                <a:pt x="2103537" y="1441748"/>
                <a:pt x="2040037" y="1505248"/>
              </a:cubicBezTo>
              <a:cubicBezTo>
                <a:pt x="2031942" y="1513343"/>
                <a:pt x="2020987" y="1517948"/>
                <a:pt x="2011462" y="1524298"/>
              </a:cubicBezTo>
              <a:cubicBezTo>
                <a:pt x="2008287" y="1533823"/>
                <a:pt x="2008209" y="1545033"/>
                <a:pt x="2001937" y="1552873"/>
              </a:cubicBezTo>
              <a:cubicBezTo>
                <a:pt x="1988508" y="1569659"/>
                <a:pt x="1963611" y="1575173"/>
                <a:pt x="1944787" y="1581448"/>
              </a:cubicBezTo>
              <a:cubicBezTo>
                <a:pt x="1941612" y="1590973"/>
                <a:pt x="1939752" y="1601043"/>
                <a:pt x="1935262" y="1610023"/>
              </a:cubicBezTo>
              <a:cubicBezTo>
                <a:pt x="1898333" y="1683881"/>
                <a:pt x="1930628" y="1595349"/>
                <a:pt x="1906687" y="1667173"/>
              </a:cubicBezTo>
              <a:cubicBezTo>
                <a:pt x="1903512" y="1692573"/>
                <a:pt x="1901741" y="1718188"/>
                <a:pt x="1897162" y="1743373"/>
              </a:cubicBezTo>
              <a:cubicBezTo>
                <a:pt x="1895366" y="1753251"/>
                <a:pt x="1893909" y="1764108"/>
                <a:pt x="1887637" y="1771948"/>
              </a:cubicBezTo>
              <a:cubicBezTo>
                <a:pt x="1880486" y="1780887"/>
                <a:pt x="1868587" y="1784648"/>
                <a:pt x="1859062" y="1790998"/>
              </a:cubicBezTo>
              <a:lnTo>
                <a:pt x="1830487" y="1876723"/>
              </a:lnTo>
              <a:cubicBezTo>
                <a:pt x="1826867" y="1887583"/>
                <a:pt x="1816086" y="1894837"/>
                <a:pt x="1811437" y="1905298"/>
              </a:cubicBezTo>
              <a:cubicBezTo>
                <a:pt x="1803282" y="1923648"/>
                <a:pt x="1798737" y="1943398"/>
                <a:pt x="1792387" y="1962448"/>
              </a:cubicBezTo>
              <a:lnTo>
                <a:pt x="1782862" y="1991023"/>
              </a:lnTo>
              <a:cubicBezTo>
                <a:pt x="1779687" y="2044998"/>
                <a:pt x="1778717" y="2099148"/>
                <a:pt x="1773337" y="2152948"/>
              </a:cubicBezTo>
              <a:cubicBezTo>
                <a:pt x="1772338" y="2162938"/>
                <a:pt x="1765990" y="2171722"/>
                <a:pt x="1763812" y="2181523"/>
              </a:cubicBezTo>
              <a:cubicBezTo>
                <a:pt x="1759622" y="2200376"/>
                <a:pt x="1758971" y="2219937"/>
                <a:pt x="1754287" y="2238673"/>
              </a:cubicBezTo>
              <a:cubicBezTo>
                <a:pt x="1749417" y="2258154"/>
                <a:pt x="1741587" y="2276773"/>
                <a:pt x="1735237" y="2295823"/>
              </a:cubicBezTo>
              <a:lnTo>
                <a:pt x="1716187" y="2352973"/>
              </a:lnTo>
              <a:lnTo>
                <a:pt x="1697137" y="2410123"/>
              </a:lnTo>
              <a:cubicBezTo>
                <a:pt x="1693962" y="2419648"/>
                <a:pt x="1690047" y="2428958"/>
                <a:pt x="1687612" y="2438698"/>
              </a:cubicBezTo>
              <a:cubicBezTo>
                <a:pt x="1684560" y="2450905"/>
                <a:pt x="1675394" y="2491708"/>
                <a:pt x="1668562" y="2505373"/>
              </a:cubicBezTo>
              <a:cubicBezTo>
                <a:pt x="1663442" y="2515612"/>
                <a:pt x="1654632" y="2523709"/>
                <a:pt x="1649512" y="2533948"/>
              </a:cubicBezTo>
              <a:cubicBezTo>
                <a:pt x="1645022" y="2542928"/>
                <a:pt x="1644477" y="2553543"/>
                <a:pt x="1639987" y="2562523"/>
              </a:cubicBezTo>
              <a:cubicBezTo>
                <a:pt x="1634867" y="2572762"/>
                <a:pt x="1626057" y="2580859"/>
                <a:pt x="1620937" y="2591098"/>
              </a:cubicBezTo>
              <a:cubicBezTo>
                <a:pt x="1616447" y="2600078"/>
                <a:pt x="1616288" y="2610896"/>
                <a:pt x="1611412" y="2619673"/>
              </a:cubicBezTo>
              <a:cubicBezTo>
                <a:pt x="1600293" y="2639687"/>
                <a:pt x="1586012" y="2657773"/>
                <a:pt x="1573312" y="2676823"/>
              </a:cubicBezTo>
              <a:lnTo>
                <a:pt x="1535212" y="2733973"/>
              </a:lnTo>
              <a:cubicBezTo>
                <a:pt x="1526232" y="2747443"/>
                <a:pt x="1503293" y="2739571"/>
                <a:pt x="1487587" y="2743498"/>
              </a:cubicBezTo>
              <a:cubicBezTo>
                <a:pt x="1477847" y="2745933"/>
                <a:pt x="1468537" y="2749848"/>
                <a:pt x="1459012" y="2753023"/>
              </a:cubicBezTo>
              <a:cubicBezTo>
                <a:pt x="1449487" y="2762548"/>
                <a:pt x="1441645" y="2774126"/>
                <a:pt x="1430437" y="2781598"/>
              </a:cubicBezTo>
              <a:cubicBezTo>
                <a:pt x="1412301" y="2793689"/>
                <a:pt x="1340834" y="2799841"/>
                <a:pt x="1335187" y="2800648"/>
              </a:cubicBezTo>
              <a:lnTo>
                <a:pt x="1097062" y="2791123"/>
              </a:lnTo>
              <a:cubicBezTo>
                <a:pt x="1068361" y="2789435"/>
                <a:pt x="1040088" y="2781598"/>
                <a:pt x="1011337" y="2781598"/>
              </a:cubicBezTo>
              <a:cubicBezTo>
                <a:pt x="973105" y="2781598"/>
                <a:pt x="935137" y="2787948"/>
                <a:pt x="897037" y="2791123"/>
              </a:cubicBezTo>
              <a:cubicBezTo>
                <a:pt x="881899" y="2768416"/>
                <a:pt x="857221" y="2723304"/>
                <a:pt x="830362" y="2705398"/>
              </a:cubicBezTo>
              <a:cubicBezTo>
                <a:pt x="822008" y="2699829"/>
                <a:pt x="811312" y="2699048"/>
                <a:pt x="801787" y="2695873"/>
              </a:cubicBezTo>
              <a:cubicBezTo>
                <a:pt x="779117" y="2627863"/>
                <a:pt x="799445" y="2649862"/>
                <a:pt x="754162" y="2619673"/>
              </a:cubicBezTo>
              <a:cubicBezTo>
                <a:pt x="750987" y="2606973"/>
                <a:pt x="748399" y="2594112"/>
                <a:pt x="744637" y="2581573"/>
              </a:cubicBezTo>
              <a:cubicBezTo>
                <a:pt x="738867" y="2562339"/>
                <a:pt x="731937" y="2543473"/>
                <a:pt x="725587" y="2524423"/>
              </a:cubicBezTo>
              <a:lnTo>
                <a:pt x="687487" y="2410123"/>
              </a:lnTo>
              <a:cubicBezTo>
                <a:pt x="683347" y="2397704"/>
                <a:pt x="681724" y="2384562"/>
                <a:pt x="677962" y="2372023"/>
              </a:cubicBezTo>
              <a:cubicBezTo>
                <a:pt x="672192" y="2352789"/>
                <a:pt x="665262" y="2333923"/>
                <a:pt x="658912" y="2314873"/>
              </a:cubicBezTo>
              <a:lnTo>
                <a:pt x="630337" y="2229148"/>
              </a:lnTo>
              <a:cubicBezTo>
                <a:pt x="623097" y="2207428"/>
                <a:pt x="604937" y="2191048"/>
                <a:pt x="592237" y="2171998"/>
              </a:cubicBezTo>
              <a:cubicBezTo>
                <a:pt x="574524" y="2145428"/>
                <a:pt x="571920" y="2097501"/>
                <a:pt x="563662" y="2067223"/>
              </a:cubicBezTo>
              <a:cubicBezTo>
                <a:pt x="558378" y="2047850"/>
                <a:pt x="549482" y="2029554"/>
                <a:pt x="544612" y="2010073"/>
              </a:cubicBezTo>
              <a:lnTo>
                <a:pt x="535087" y="1971973"/>
              </a:lnTo>
              <a:lnTo>
                <a:pt x="554137" y="1914823"/>
              </a:lnTo>
              <a:cubicBezTo>
                <a:pt x="566227" y="1878553"/>
                <a:pt x="558609" y="1838420"/>
                <a:pt x="563662" y="1800523"/>
              </a:cubicBezTo>
              <a:cubicBezTo>
                <a:pt x="564989" y="1790571"/>
                <a:pt x="570012" y="1781473"/>
                <a:pt x="573187" y="1771948"/>
              </a:cubicBezTo>
              <a:lnTo>
                <a:pt x="516037" y="1733848"/>
              </a:lnTo>
              <a:lnTo>
                <a:pt x="487462" y="1648123"/>
              </a:lnTo>
              <a:cubicBezTo>
                <a:pt x="480425" y="1627011"/>
                <a:pt x="480293" y="1593308"/>
                <a:pt x="468412" y="1571923"/>
              </a:cubicBezTo>
              <a:cubicBezTo>
                <a:pt x="435728" y="1513092"/>
                <a:pt x="443479" y="1523551"/>
                <a:pt x="401737" y="1495723"/>
              </a:cubicBezTo>
              <a:cubicBezTo>
                <a:pt x="398562" y="1486198"/>
                <a:pt x="399312" y="1474248"/>
                <a:pt x="392212" y="1467148"/>
              </a:cubicBezTo>
              <a:cubicBezTo>
                <a:pt x="359460" y="1434396"/>
                <a:pt x="342420" y="1431501"/>
                <a:pt x="306487" y="1419523"/>
              </a:cubicBezTo>
              <a:cubicBezTo>
                <a:pt x="351676" y="1401447"/>
                <a:pt x="362098" y="1404533"/>
                <a:pt x="392212" y="1362373"/>
              </a:cubicBezTo>
              <a:cubicBezTo>
                <a:pt x="398048" y="1354203"/>
                <a:pt x="396861" y="1342575"/>
                <a:pt x="401737" y="1333798"/>
              </a:cubicBezTo>
              <a:cubicBezTo>
                <a:pt x="412856" y="1313784"/>
                <a:pt x="427137" y="1295698"/>
                <a:pt x="439837" y="1276648"/>
              </a:cubicBezTo>
              <a:lnTo>
                <a:pt x="458887" y="1248073"/>
              </a:lnTo>
              <a:cubicBezTo>
                <a:pt x="462062" y="1225848"/>
                <a:pt x="463364" y="1203274"/>
                <a:pt x="468412" y="1181398"/>
              </a:cubicBezTo>
              <a:cubicBezTo>
                <a:pt x="472927" y="1161832"/>
                <a:pt x="481112" y="1143298"/>
                <a:pt x="487462" y="1124248"/>
              </a:cubicBezTo>
              <a:lnTo>
                <a:pt x="496987" y="1095673"/>
              </a:lnTo>
              <a:lnTo>
                <a:pt x="506512" y="1067098"/>
              </a:lnTo>
              <a:lnTo>
                <a:pt x="516037" y="1038523"/>
              </a:lnTo>
              <a:cubicBezTo>
                <a:pt x="506512" y="1032173"/>
                <a:pt x="497701" y="1024593"/>
                <a:pt x="487462" y="1019473"/>
              </a:cubicBezTo>
              <a:cubicBezTo>
                <a:pt x="478482" y="1014983"/>
                <a:pt x="464723" y="1018118"/>
                <a:pt x="458887" y="1009948"/>
              </a:cubicBezTo>
              <a:cubicBezTo>
                <a:pt x="447215" y="993608"/>
                <a:pt x="450976" y="969506"/>
                <a:pt x="439837" y="952798"/>
              </a:cubicBezTo>
              <a:cubicBezTo>
                <a:pt x="385242" y="870906"/>
                <a:pt x="450697" y="974518"/>
                <a:pt x="411262" y="895648"/>
              </a:cubicBezTo>
              <a:cubicBezTo>
                <a:pt x="393525" y="860175"/>
                <a:pt x="389969" y="870096"/>
                <a:pt x="363637" y="838498"/>
              </a:cubicBezTo>
              <a:cubicBezTo>
                <a:pt x="356308" y="829704"/>
                <a:pt x="353202" y="817461"/>
                <a:pt x="344587" y="809923"/>
              </a:cubicBezTo>
              <a:cubicBezTo>
                <a:pt x="327357" y="794846"/>
                <a:pt x="306487" y="784523"/>
                <a:pt x="287437" y="771823"/>
              </a:cubicBezTo>
              <a:cubicBezTo>
                <a:pt x="277912" y="765473"/>
                <a:pt x="269722" y="756393"/>
                <a:pt x="258862" y="752773"/>
              </a:cubicBezTo>
              <a:lnTo>
                <a:pt x="201712" y="733723"/>
              </a:lnTo>
              <a:lnTo>
                <a:pt x="163612" y="676573"/>
              </a:lnTo>
              <a:lnTo>
                <a:pt x="144562" y="647998"/>
              </a:lnTo>
              <a:cubicBezTo>
                <a:pt x="154087" y="644823"/>
                <a:pt x="165297" y="644745"/>
                <a:pt x="173137" y="638473"/>
              </a:cubicBezTo>
              <a:cubicBezTo>
                <a:pt x="214771" y="605166"/>
                <a:pt x="188541" y="530870"/>
                <a:pt x="182662" y="495598"/>
              </a:cubicBezTo>
              <a:cubicBezTo>
                <a:pt x="172744" y="436089"/>
                <a:pt x="173050" y="444740"/>
                <a:pt x="135037" y="419398"/>
              </a:cubicBezTo>
              <a:cubicBezTo>
                <a:pt x="131862" y="409873"/>
                <a:pt x="131784" y="398663"/>
                <a:pt x="125512" y="390823"/>
              </a:cubicBezTo>
              <a:cubicBezTo>
                <a:pt x="112083" y="374037"/>
                <a:pt x="87186" y="368523"/>
                <a:pt x="68362" y="362248"/>
              </a:cubicBezTo>
              <a:cubicBezTo>
                <a:pt x="65187" y="327323"/>
                <a:pt x="63472" y="292234"/>
                <a:pt x="58837" y="257473"/>
              </a:cubicBezTo>
              <a:cubicBezTo>
                <a:pt x="57107" y="244497"/>
                <a:pt x="55807" y="230739"/>
                <a:pt x="49312" y="219373"/>
              </a:cubicBezTo>
              <a:cubicBezTo>
                <a:pt x="42629" y="207677"/>
                <a:pt x="30262" y="200323"/>
                <a:pt x="20737" y="190798"/>
              </a:cubicBezTo>
              <a:cubicBezTo>
                <a:pt x="-1933" y="122788"/>
                <a:pt x="-15021" y="144787"/>
                <a:pt x="30262" y="114598"/>
              </a:cubicBezTo>
              <a:cubicBezTo>
                <a:pt x="42962" y="120948"/>
                <a:pt x="54221" y="132362"/>
                <a:pt x="68362" y="133648"/>
              </a:cubicBezTo>
              <a:cubicBezTo>
                <a:pt x="107223" y="137181"/>
                <a:pt x="156396" y="117003"/>
                <a:pt x="192187" y="105073"/>
              </a:cubicBezTo>
              <a:lnTo>
                <a:pt x="220762" y="95548"/>
              </a:lnTo>
              <a:lnTo>
                <a:pt x="249337" y="86023"/>
              </a:lnTo>
              <a:cubicBezTo>
                <a:pt x="255687" y="76498"/>
                <a:pt x="263267" y="67687"/>
                <a:pt x="268387" y="57448"/>
              </a:cubicBezTo>
              <a:cubicBezTo>
                <a:pt x="272877" y="48468"/>
                <a:pt x="269558" y="34442"/>
                <a:pt x="277912" y="28873"/>
              </a:cubicBezTo>
              <a:cubicBezTo>
                <a:pt x="291382" y="19893"/>
                <a:pt x="309662" y="22523"/>
                <a:pt x="325537" y="19348"/>
              </a:cubicBezTo>
              <a:cubicBezTo>
                <a:pt x="344587" y="25698"/>
                <a:pt x="371548" y="21690"/>
                <a:pt x="382687" y="38398"/>
              </a:cubicBezTo>
              <a:cubicBezTo>
                <a:pt x="389037" y="47923"/>
                <a:pt x="392212" y="60623"/>
                <a:pt x="401737" y="66973"/>
              </a:cubicBezTo>
              <a:cubicBezTo>
                <a:pt x="412629" y="74235"/>
                <a:pt x="427058" y="73658"/>
                <a:pt x="439837" y="76498"/>
              </a:cubicBezTo>
              <a:cubicBezTo>
                <a:pt x="511333" y="92386"/>
                <a:pt x="503489" y="87359"/>
                <a:pt x="601762" y="95548"/>
              </a:cubicBezTo>
              <a:lnTo>
                <a:pt x="687487" y="124123"/>
              </a:lnTo>
              <a:cubicBezTo>
                <a:pt x="699906" y="128263"/>
                <a:pt x="713000" y="130052"/>
                <a:pt x="725587" y="133648"/>
              </a:cubicBezTo>
              <a:cubicBezTo>
                <a:pt x="735241" y="136406"/>
                <a:pt x="744637" y="139998"/>
                <a:pt x="754162" y="143173"/>
              </a:cubicBezTo>
              <a:cubicBezTo>
                <a:pt x="750987" y="162223"/>
                <a:pt x="757355" y="185789"/>
                <a:pt x="744637" y="200323"/>
              </a:cubicBezTo>
              <a:cubicBezTo>
                <a:pt x="731414" y="215435"/>
                <a:pt x="687487" y="219373"/>
                <a:pt x="687487" y="219373"/>
              </a:cubicBezTo>
              <a:cubicBezTo>
                <a:pt x="690662" y="232073"/>
                <a:pt x="687755" y="248216"/>
                <a:pt x="697012" y="257473"/>
              </a:cubicBezTo>
              <a:cubicBezTo>
                <a:pt x="706269" y="266730"/>
                <a:pt x="722525" y="263402"/>
                <a:pt x="735112" y="266998"/>
              </a:cubicBezTo>
              <a:cubicBezTo>
                <a:pt x="744766" y="269756"/>
                <a:pt x="754162" y="273348"/>
                <a:pt x="763687" y="276523"/>
              </a:cubicBezTo>
              <a:cubicBezTo>
                <a:pt x="778660" y="286505"/>
                <a:pt x="813548" y="311470"/>
                <a:pt x="830362" y="314623"/>
              </a:cubicBezTo>
              <a:cubicBezTo>
                <a:pt x="867939" y="321669"/>
                <a:pt x="906562" y="320973"/>
                <a:pt x="944662" y="324148"/>
              </a:cubicBezTo>
              <a:cubicBezTo>
                <a:pt x="935137" y="330498"/>
                <a:pt x="926326" y="338078"/>
                <a:pt x="916087" y="343198"/>
              </a:cubicBezTo>
              <a:cubicBezTo>
                <a:pt x="837217" y="382633"/>
                <a:pt x="940829" y="317178"/>
                <a:pt x="858937" y="371773"/>
              </a:cubicBezTo>
              <a:cubicBezTo>
                <a:pt x="868462" y="378123"/>
                <a:pt x="876990" y="386314"/>
                <a:pt x="887512" y="390823"/>
              </a:cubicBezTo>
              <a:cubicBezTo>
                <a:pt x="936473" y="411806"/>
                <a:pt x="989169" y="395052"/>
                <a:pt x="1039912" y="390823"/>
              </a:cubicBezTo>
              <a:lnTo>
                <a:pt x="1097062" y="371773"/>
              </a:lnTo>
              <a:lnTo>
                <a:pt x="1125637" y="362248"/>
              </a:lnTo>
              <a:cubicBezTo>
                <a:pt x="1135162" y="355898"/>
                <a:pt x="1143973" y="348318"/>
                <a:pt x="1154212" y="343198"/>
              </a:cubicBezTo>
              <a:cubicBezTo>
                <a:pt x="1163192" y="338708"/>
                <a:pt x="1174947" y="339945"/>
                <a:pt x="1182787" y="333673"/>
              </a:cubicBezTo>
              <a:cubicBezTo>
                <a:pt x="1191726" y="326522"/>
                <a:pt x="1195487" y="314623"/>
                <a:pt x="1201837" y="305098"/>
              </a:cubicBezTo>
              <a:cubicBezTo>
                <a:pt x="1195487" y="273348"/>
                <a:pt x="1193026" y="240565"/>
                <a:pt x="1182787" y="209848"/>
              </a:cubicBezTo>
              <a:cubicBezTo>
                <a:pt x="1179612" y="200323"/>
                <a:pt x="1175440" y="191074"/>
                <a:pt x="1173262" y="181273"/>
              </a:cubicBezTo>
              <a:cubicBezTo>
                <a:pt x="1169072" y="162420"/>
                <a:pt x="1167927" y="142976"/>
                <a:pt x="1163737" y="124123"/>
              </a:cubicBezTo>
              <a:cubicBezTo>
                <a:pt x="1161559" y="114322"/>
                <a:pt x="1161312" y="102648"/>
                <a:pt x="1154212" y="95548"/>
              </a:cubicBezTo>
              <a:cubicBezTo>
                <a:pt x="1147112" y="88448"/>
                <a:pt x="1135162" y="89198"/>
                <a:pt x="1125637" y="86023"/>
              </a:cubicBezTo>
              <a:cubicBezTo>
                <a:pt x="1128812" y="63798"/>
                <a:pt x="1126044" y="39864"/>
                <a:pt x="1135162" y="19348"/>
              </a:cubicBezTo>
              <a:cubicBezTo>
                <a:pt x="1139811" y="8887"/>
                <a:pt x="1152512" y="-1947"/>
                <a:pt x="1163737" y="298"/>
              </a:cubicBezTo>
              <a:cubicBezTo>
                <a:pt x="1174962" y="2543"/>
                <a:pt x="1176437" y="19348"/>
                <a:pt x="1182787" y="28873"/>
              </a:cubicBezTo>
              <a:cubicBezTo>
                <a:pt x="1185962" y="54273"/>
                <a:pt x="1181916" y="81682"/>
                <a:pt x="1192312" y="105073"/>
              </a:cubicBezTo>
              <a:cubicBezTo>
                <a:pt x="1196390" y="114248"/>
                <a:pt x="1213047" y="108326"/>
                <a:pt x="1220887" y="114598"/>
              </a:cubicBezTo>
              <a:cubicBezTo>
                <a:pt x="1229826" y="121749"/>
                <a:pt x="1231322" y="135635"/>
                <a:pt x="1239937" y="143173"/>
              </a:cubicBezTo>
              <a:cubicBezTo>
                <a:pt x="1257167" y="158250"/>
                <a:pt x="1278037" y="168573"/>
                <a:pt x="1297087" y="181273"/>
              </a:cubicBezTo>
              <a:lnTo>
                <a:pt x="1325662" y="200323"/>
              </a:lnTo>
              <a:lnTo>
                <a:pt x="1382812" y="286048"/>
              </a:lnTo>
              <a:cubicBezTo>
                <a:pt x="1388381" y="294402"/>
                <a:pt x="1384167" y="308787"/>
                <a:pt x="1392337" y="314623"/>
              </a:cubicBezTo>
              <a:cubicBezTo>
                <a:pt x="1408677" y="326295"/>
                <a:pt x="1449487" y="333673"/>
                <a:pt x="1449487" y="333673"/>
              </a:cubicBezTo>
              <a:lnTo>
                <a:pt x="1506637" y="371773"/>
              </a:lnTo>
              <a:cubicBezTo>
                <a:pt x="1577986" y="419339"/>
                <a:pt x="1495843" y="387225"/>
                <a:pt x="1563787" y="409873"/>
              </a:cubicBezTo>
              <a:cubicBezTo>
                <a:pt x="1598525" y="514086"/>
                <a:pt x="1543123" y="356236"/>
                <a:pt x="1592362" y="467023"/>
              </a:cubicBezTo>
              <a:cubicBezTo>
                <a:pt x="1600517" y="485373"/>
                <a:pt x="1605062" y="505123"/>
                <a:pt x="1611412" y="524173"/>
              </a:cubicBezTo>
              <a:lnTo>
                <a:pt x="1620937" y="552748"/>
              </a:lnTo>
              <a:cubicBezTo>
                <a:pt x="1624112" y="562273"/>
                <a:pt x="1620937" y="578148"/>
                <a:pt x="1630462" y="581323"/>
              </a:cubicBezTo>
              <a:lnTo>
                <a:pt x="1659037" y="590848"/>
              </a:lnTo>
              <a:cubicBezTo>
                <a:pt x="1713632" y="672740"/>
                <a:pt x="1640937" y="576368"/>
                <a:pt x="1706662" y="628948"/>
              </a:cubicBezTo>
              <a:cubicBezTo>
                <a:pt x="1715601" y="636099"/>
                <a:pt x="1719362" y="647998"/>
                <a:pt x="1725712" y="657523"/>
              </a:cubicBezTo>
              <a:cubicBezTo>
                <a:pt x="1728887" y="682923"/>
                <a:pt x="1730658" y="708538"/>
                <a:pt x="1735237" y="733723"/>
              </a:cubicBezTo>
              <a:cubicBezTo>
                <a:pt x="1737567" y="746540"/>
                <a:pt x="1758307" y="778056"/>
                <a:pt x="1735237" y="790873"/>
              </a:cubicBezTo>
              <a:cubicBezTo>
                <a:pt x="1712141" y="803704"/>
                <a:pt x="1642162" y="811062"/>
                <a:pt x="1611412" y="819448"/>
              </a:cubicBezTo>
              <a:cubicBezTo>
                <a:pt x="1592039" y="824732"/>
                <a:pt x="1554262" y="838498"/>
                <a:pt x="1554262" y="838498"/>
              </a:cubicBezTo>
              <a:cubicBezTo>
                <a:pt x="1488758" y="882167"/>
                <a:pt x="1518832" y="869358"/>
                <a:pt x="1468537" y="886123"/>
              </a:cubicBezTo>
              <a:cubicBezTo>
                <a:pt x="1423254" y="916312"/>
                <a:pt x="1443582" y="894313"/>
                <a:pt x="1420912" y="962323"/>
              </a:cubicBezTo>
              <a:lnTo>
                <a:pt x="1411387" y="990898"/>
              </a:lnTo>
              <a:cubicBezTo>
                <a:pt x="1417662" y="1009722"/>
                <a:pt x="1423176" y="1034619"/>
                <a:pt x="1439962" y="1048048"/>
              </a:cubicBezTo>
              <a:cubicBezTo>
                <a:pt x="1447802" y="1054320"/>
                <a:pt x="1459012" y="1054398"/>
                <a:pt x="1468537" y="1057573"/>
              </a:cubicBezTo>
              <a:cubicBezTo>
                <a:pt x="1478062" y="1063923"/>
                <a:pt x="1486873" y="1071503"/>
                <a:pt x="1497112" y="1076623"/>
              </a:cubicBezTo>
              <a:cubicBezTo>
                <a:pt x="1506092" y="1081113"/>
                <a:pt x="1517333" y="1080579"/>
                <a:pt x="1525687" y="1086148"/>
              </a:cubicBezTo>
              <a:cubicBezTo>
                <a:pt x="1536895" y="1093620"/>
                <a:pt x="1543629" y="1106453"/>
                <a:pt x="1554262" y="1114723"/>
              </a:cubicBezTo>
              <a:cubicBezTo>
                <a:pt x="1607980" y="1156503"/>
                <a:pt x="1597391" y="1149318"/>
                <a:pt x="1649512" y="1162348"/>
              </a:cubicBezTo>
              <a:cubicBezTo>
                <a:pt x="1652687" y="1184573"/>
                <a:pt x="1645567" y="1211062"/>
                <a:pt x="1659037" y="1229023"/>
              </a:cubicBezTo>
              <a:cubicBezTo>
                <a:pt x="1668751" y="1241975"/>
                <a:pt x="1691924" y="1231849"/>
                <a:pt x="1706662" y="1238548"/>
              </a:cubicBezTo>
              <a:cubicBezTo>
                <a:pt x="1727505" y="1248022"/>
                <a:pt x="1742092" y="1269408"/>
                <a:pt x="1763812" y="1276648"/>
              </a:cubicBezTo>
              <a:lnTo>
                <a:pt x="1792387" y="1286173"/>
              </a:lnTo>
              <a:cubicBezTo>
                <a:pt x="1808262" y="1282998"/>
                <a:pt x="1823883" y="1278050"/>
                <a:pt x="1840012" y="1276648"/>
              </a:cubicBezTo>
              <a:lnTo>
                <a:pt x="2040037" y="1257598"/>
              </a:lnTo>
              <a:cubicBezTo>
                <a:pt x="2036862" y="1238548"/>
                <a:pt x="2035196" y="1219184"/>
                <a:pt x="2030512" y="1200448"/>
              </a:cubicBezTo>
              <a:lnTo>
                <a:pt x="2001937" y="1114723"/>
              </a:lnTo>
              <a:cubicBezTo>
                <a:pt x="1998762" y="1105198"/>
                <a:pt x="1999512" y="1093248"/>
                <a:pt x="1992412" y="1086148"/>
              </a:cubicBezTo>
              <a:cubicBezTo>
                <a:pt x="1982887" y="1076623"/>
                <a:pt x="1977307" y="1057573"/>
                <a:pt x="1963837" y="1057573"/>
              </a:cubicBezTo>
              <a:cubicBezTo>
                <a:pt x="1952389" y="1057573"/>
                <a:pt x="1977767" y="1075909"/>
                <a:pt x="1982887" y="1086148"/>
              </a:cubicBezTo>
              <a:cubicBezTo>
                <a:pt x="1987377" y="1095128"/>
                <a:pt x="1986140" y="1106883"/>
                <a:pt x="1992412" y="1114723"/>
              </a:cubicBezTo>
              <a:cubicBezTo>
                <a:pt x="2005841" y="1131509"/>
                <a:pt x="2030738" y="1137023"/>
                <a:pt x="2049562" y="1143298"/>
              </a:cubicBezTo>
              <a:cubicBezTo>
                <a:pt x="2059087" y="1140123"/>
                <a:pt x="2068483" y="1136531"/>
                <a:pt x="2078137" y="1133773"/>
              </a:cubicBezTo>
              <a:cubicBezTo>
                <a:pt x="2090724" y="1130177"/>
                <a:pt x="2103698" y="1128010"/>
                <a:pt x="2116237" y="1124248"/>
              </a:cubicBezTo>
              <a:cubicBezTo>
                <a:pt x="2135471" y="1118478"/>
                <a:pt x="2173387" y="1105198"/>
                <a:pt x="2173387" y="1105198"/>
              </a:cubicBezTo>
              <a:cubicBezTo>
                <a:pt x="2188733" y="1082179"/>
                <a:pt x="2206989" y="1038920"/>
                <a:pt x="2240062" y="1028998"/>
              </a:cubicBezTo>
              <a:cubicBezTo>
                <a:pt x="2261566" y="1022547"/>
                <a:pt x="2284512" y="1022648"/>
                <a:pt x="2306737" y="1019473"/>
              </a:cubicBezTo>
              <a:cubicBezTo>
                <a:pt x="2316262" y="1016298"/>
                <a:pt x="2326084" y="1013903"/>
                <a:pt x="2335312" y="1009948"/>
              </a:cubicBezTo>
              <a:cubicBezTo>
                <a:pt x="2348363" y="1004355"/>
                <a:pt x="2359942" y="995388"/>
                <a:pt x="2373412" y="990898"/>
              </a:cubicBezTo>
              <a:cubicBezTo>
                <a:pt x="2398250" y="982619"/>
                <a:pt x="2424774" y="980127"/>
                <a:pt x="2449612" y="971848"/>
              </a:cubicBezTo>
              <a:lnTo>
                <a:pt x="2478187" y="962323"/>
              </a:lnTo>
              <a:cubicBezTo>
                <a:pt x="2521856" y="896819"/>
                <a:pt x="2494567" y="912413"/>
                <a:pt x="2544862" y="895648"/>
              </a:cubicBezTo>
              <a:cubicBezTo>
                <a:pt x="2563912" y="867073"/>
                <a:pt x="2560737" y="863898"/>
                <a:pt x="2592487" y="848023"/>
              </a:cubicBezTo>
              <a:cubicBezTo>
                <a:pt x="2601467" y="843533"/>
                <a:pt x="2635350" y="808336"/>
                <a:pt x="2640112" y="809923"/>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381000</xdr:colOff>
      <xdr:row>85</xdr:row>
      <xdr:rowOff>76200</xdr:rowOff>
    </xdr:from>
    <xdr:to>
      <xdr:col>7</xdr:col>
      <xdr:colOff>151571</xdr:colOff>
      <xdr:row>102</xdr:row>
      <xdr:rowOff>57150</xdr:rowOff>
    </xdr:to>
    <xdr:grpSp>
      <xdr:nvGrpSpPr>
        <xdr:cNvPr id="95" name="Northwest_Territories"/>
        <xdr:cNvGrpSpPr/>
      </xdr:nvGrpSpPr>
      <xdr:grpSpPr>
        <a:xfrm>
          <a:off x="1703294" y="13724965"/>
          <a:ext cx="2191042" cy="2647950"/>
          <a:chOff x="1703294" y="13724965"/>
          <a:chExt cx="2191042" cy="2647950"/>
        </a:xfrm>
        <a:solidFill>
          <a:srgbClr val="F5F5F5"/>
        </a:solidFill>
      </xdr:grpSpPr>
      <xdr:sp macro="" textlink="">
        <xdr:nvSpPr>
          <xdr:cNvPr id="82" name="Freeform 81"/>
          <xdr:cNvSpPr/>
        </xdr:nvSpPr>
        <xdr:spPr>
          <a:xfrm>
            <a:off x="1703294" y="14252762"/>
            <a:ext cx="2191042" cy="2120153"/>
          </a:xfrm>
          <a:custGeom>
            <a:avLst/>
            <a:gdLst>
              <a:gd name="connsiteX0" fmla="*/ 123825 w 2208971"/>
              <a:gd name="connsiteY0" fmla="*/ 38100 h 2190750"/>
              <a:gd name="connsiteX1" fmla="*/ 114300 w 2208971"/>
              <a:gd name="connsiteY1" fmla="*/ 104775 h 2190750"/>
              <a:gd name="connsiteX2" fmla="*/ 104775 w 2208971"/>
              <a:gd name="connsiteY2" fmla="*/ 133350 h 2190750"/>
              <a:gd name="connsiteX3" fmla="*/ 76200 w 2208971"/>
              <a:gd name="connsiteY3" fmla="*/ 152400 h 2190750"/>
              <a:gd name="connsiteX4" fmla="*/ 66675 w 2208971"/>
              <a:gd name="connsiteY4" fmla="*/ 180975 h 2190750"/>
              <a:gd name="connsiteX5" fmla="*/ 47625 w 2208971"/>
              <a:gd name="connsiteY5" fmla="*/ 209550 h 2190750"/>
              <a:gd name="connsiteX6" fmla="*/ 0 w 2208971"/>
              <a:gd name="connsiteY6" fmla="*/ 285750 h 2190750"/>
              <a:gd name="connsiteX7" fmla="*/ 47625 w 2208971"/>
              <a:gd name="connsiteY7" fmla="*/ 323850 h 2190750"/>
              <a:gd name="connsiteX8" fmla="*/ 66675 w 2208971"/>
              <a:gd name="connsiteY8" fmla="*/ 352425 h 2190750"/>
              <a:gd name="connsiteX9" fmla="*/ 95250 w 2208971"/>
              <a:gd name="connsiteY9" fmla="*/ 371475 h 2190750"/>
              <a:gd name="connsiteX10" fmla="*/ 95250 w 2208971"/>
              <a:gd name="connsiteY10" fmla="*/ 638175 h 2190750"/>
              <a:gd name="connsiteX11" fmla="*/ 85725 w 2208971"/>
              <a:gd name="connsiteY11" fmla="*/ 666750 h 2190750"/>
              <a:gd name="connsiteX12" fmla="*/ 57150 w 2208971"/>
              <a:gd name="connsiteY12" fmla="*/ 723900 h 2190750"/>
              <a:gd name="connsiteX13" fmla="*/ 66675 w 2208971"/>
              <a:gd name="connsiteY13" fmla="*/ 819150 h 2190750"/>
              <a:gd name="connsiteX14" fmla="*/ 95250 w 2208971"/>
              <a:gd name="connsiteY14" fmla="*/ 838200 h 2190750"/>
              <a:gd name="connsiteX15" fmla="*/ 104775 w 2208971"/>
              <a:gd name="connsiteY15" fmla="*/ 866775 h 2190750"/>
              <a:gd name="connsiteX16" fmla="*/ 95250 w 2208971"/>
              <a:gd name="connsiteY16" fmla="*/ 1038225 h 2190750"/>
              <a:gd name="connsiteX17" fmla="*/ 76200 w 2208971"/>
              <a:gd name="connsiteY17" fmla="*/ 1095375 h 2190750"/>
              <a:gd name="connsiteX18" fmla="*/ 47625 w 2208971"/>
              <a:gd name="connsiteY18" fmla="*/ 1238250 h 2190750"/>
              <a:gd name="connsiteX19" fmla="*/ 57150 w 2208971"/>
              <a:gd name="connsiteY19" fmla="*/ 1304925 h 2190750"/>
              <a:gd name="connsiteX20" fmla="*/ 66675 w 2208971"/>
              <a:gd name="connsiteY20" fmla="*/ 1381125 h 2190750"/>
              <a:gd name="connsiteX21" fmla="*/ 123825 w 2208971"/>
              <a:gd name="connsiteY21" fmla="*/ 1409700 h 2190750"/>
              <a:gd name="connsiteX22" fmla="*/ 152400 w 2208971"/>
              <a:gd name="connsiteY22" fmla="*/ 1514475 h 2190750"/>
              <a:gd name="connsiteX23" fmla="*/ 161925 w 2208971"/>
              <a:gd name="connsiteY23" fmla="*/ 1543050 h 2190750"/>
              <a:gd name="connsiteX24" fmla="*/ 171450 w 2208971"/>
              <a:gd name="connsiteY24" fmla="*/ 1590675 h 2190750"/>
              <a:gd name="connsiteX25" fmla="*/ 180975 w 2208971"/>
              <a:gd name="connsiteY25" fmla="*/ 1647825 h 2190750"/>
              <a:gd name="connsiteX26" fmla="*/ 209550 w 2208971"/>
              <a:gd name="connsiteY26" fmla="*/ 1657350 h 2190750"/>
              <a:gd name="connsiteX27" fmla="*/ 247650 w 2208971"/>
              <a:gd name="connsiteY27" fmla="*/ 1647825 h 2190750"/>
              <a:gd name="connsiteX28" fmla="*/ 266700 w 2208971"/>
              <a:gd name="connsiteY28" fmla="*/ 1704975 h 2190750"/>
              <a:gd name="connsiteX29" fmla="*/ 295275 w 2208971"/>
              <a:gd name="connsiteY29" fmla="*/ 1724025 h 2190750"/>
              <a:gd name="connsiteX30" fmla="*/ 342900 w 2208971"/>
              <a:gd name="connsiteY30" fmla="*/ 1809750 h 2190750"/>
              <a:gd name="connsiteX31" fmla="*/ 438150 w 2208971"/>
              <a:gd name="connsiteY31" fmla="*/ 1828800 h 2190750"/>
              <a:gd name="connsiteX32" fmla="*/ 495300 w 2208971"/>
              <a:gd name="connsiteY32" fmla="*/ 1847850 h 2190750"/>
              <a:gd name="connsiteX33" fmla="*/ 552450 w 2208971"/>
              <a:gd name="connsiteY33" fmla="*/ 1876425 h 2190750"/>
              <a:gd name="connsiteX34" fmla="*/ 571500 w 2208971"/>
              <a:gd name="connsiteY34" fmla="*/ 1819275 h 2190750"/>
              <a:gd name="connsiteX35" fmla="*/ 581025 w 2208971"/>
              <a:gd name="connsiteY35" fmla="*/ 1885950 h 2190750"/>
              <a:gd name="connsiteX36" fmla="*/ 657225 w 2208971"/>
              <a:gd name="connsiteY36" fmla="*/ 1905000 h 2190750"/>
              <a:gd name="connsiteX37" fmla="*/ 714375 w 2208971"/>
              <a:gd name="connsiteY37" fmla="*/ 1952625 h 2190750"/>
              <a:gd name="connsiteX38" fmla="*/ 800100 w 2208971"/>
              <a:gd name="connsiteY38" fmla="*/ 1981200 h 2190750"/>
              <a:gd name="connsiteX39" fmla="*/ 857250 w 2208971"/>
              <a:gd name="connsiteY39" fmla="*/ 2000250 h 2190750"/>
              <a:gd name="connsiteX40" fmla="*/ 933450 w 2208971"/>
              <a:gd name="connsiteY40" fmla="*/ 2019300 h 2190750"/>
              <a:gd name="connsiteX41" fmla="*/ 1047750 w 2208971"/>
              <a:gd name="connsiteY41" fmla="*/ 2038350 h 2190750"/>
              <a:gd name="connsiteX42" fmla="*/ 1095375 w 2208971"/>
              <a:gd name="connsiteY42" fmla="*/ 2047875 h 2190750"/>
              <a:gd name="connsiteX43" fmla="*/ 1143000 w 2208971"/>
              <a:gd name="connsiteY43" fmla="*/ 2076450 h 2190750"/>
              <a:gd name="connsiteX44" fmla="*/ 1171575 w 2208971"/>
              <a:gd name="connsiteY44" fmla="*/ 2095500 h 2190750"/>
              <a:gd name="connsiteX45" fmla="*/ 1209675 w 2208971"/>
              <a:gd name="connsiteY45" fmla="*/ 2105025 h 2190750"/>
              <a:gd name="connsiteX46" fmla="*/ 1304925 w 2208971"/>
              <a:gd name="connsiteY46" fmla="*/ 2124075 h 2190750"/>
              <a:gd name="connsiteX47" fmla="*/ 1333500 w 2208971"/>
              <a:gd name="connsiteY47" fmla="*/ 2133600 h 2190750"/>
              <a:gd name="connsiteX48" fmla="*/ 1495425 w 2208971"/>
              <a:gd name="connsiteY48" fmla="*/ 2152650 h 2190750"/>
              <a:gd name="connsiteX49" fmla="*/ 1600200 w 2208971"/>
              <a:gd name="connsiteY49" fmla="*/ 2181225 h 2190750"/>
              <a:gd name="connsiteX50" fmla="*/ 1638300 w 2208971"/>
              <a:gd name="connsiteY50" fmla="*/ 2190750 h 2190750"/>
              <a:gd name="connsiteX51" fmla="*/ 1771650 w 2208971"/>
              <a:gd name="connsiteY51" fmla="*/ 2181225 h 2190750"/>
              <a:gd name="connsiteX52" fmla="*/ 2171700 w 2208971"/>
              <a:gd name="connsiteY52" fmla="*/ 2162175 h 2190750"/>
              <a:gd name="connsiteX53" fmla="*/ 2181225 w 2208971"/>
              <a:gd name="connsiteY53" fmla="*/ 2085975 h 2190750"/>
              <a:gd name="connsiteX54" fmla="*/ 2190750 w 2208971"/>
              <a:gd name="connsiteY54" fmla="*/ 2057400 h 2190750"/>
              <a:gd name="connsiteX55" fmla="*/ 2181225 w 2208971"/>
              <a:gd name="connsiteY55" fmla="*/ 1971675 h 2190750"/>
              <a:gd name="connsiteX56" fmla="*/ 2190750 w 2208971"/>
              <a:gd name="connsiteY56" fmla="*/ 1724025 h 2190750"/>
              <a:gd name="connsiteX57" fmla="*/ 2200275 w 2208971"/>
              <a:gd name="connsiteY57" fmla="*/ 1666875 h 2190750"/>
              <a:gd name="connsiteX58" fmla="*/ 2190750 w 2208971"/>
              <a:gd name="connsiteY58" fmla="*/ 1457325 h 2190750"/>
              <a:gd name="connsiteX59" fmla="*/ 2076450 w 2208971"/>
              <a:gd name="connsiteY59" fmla="*/ 1447800 h 2190750"/>
              <a:gd name="connsiteX60" fmla="*/ 2019300 w 2208971"/>
              <a:gd name="connsiteY60" fmla="*/ 1419225 h 2190750"/>
              <a:gd name="connsiteX61" fmla="*/ 1962150 w 2208971"/>
              <a:gd name="connsiteY61" fmla="*/ 1400175 h 2190750"/>
              <a:gd name="connsiteX62" fmla="*/ 1933575 w 2208971"/>
              <a:gd name="connsiteY62" fmla="*/ 1390650 h 2190750"/>
              <a:gd name="connsiteX63" fmla="*/ 1905000 w 2208971"/>
              <a:gd name="connsiteY63" fmla="*/ 1381125 h 2190750"/>
              <a:gd name="connsiteX64" fmla="*/ 1866900 w 2208971"/>
              <a:gd name="connsiteY64" fmla="*/ 1371600 h 2190750"/>
              <a:gd name="connsiteX65" fmla="*/ 1838325 w 2208971"/>
              <a:gd name="connsiteY65" fmla="*/ 1362075 h 2190750"/>
              <a:gd name="connsiteX66" fmla="*/ 1800225 w 2208971"/>
              <a:gd name="connsiteY66" fmla="*/ 1352550 h 2190750"/>
              <a:gd name="connsiteX67" fmla="*/ 1743075 w 2208971"/>
              <a:gd name="connsiteY67" fmla="*/ 1333500 h 2190750"/>
              <a:gd name="connsiteX68" fmla="*/ 1685925 w 2208971"/>
              <a:gd name="connsiteY68" fmla="*/ 1314450 h 2190750"/>
              <a:gd name="connsiteX69" fmla="*/ 1657350 w 2208971"/>
              <a:gd name="connsiteY69" fmla="*/ 1304925 h 2190750"/>
              <a:gd name="connsiteX70" fmla="*/ 1628775 w 2208971"/>
              <a:gd name="connsiteY70" fmla="*/ 1295400 h 2190750"/>
              <a:gd name="connsiteX71" fmla="*/ 1562100 w 2208971"/>
              <a:gd name="connsiteY71" fmla="*/ 1276350 h 2190750"/>
              <a:gd name="connsiteX72" fmla="*/ 1533525 w 2208971"/>
              <a:gd name="connsiteY72" fmla="*/ 1257300 h 2190750"/>
              <a:gd name="connsiteX73" fmla="*/ 1504950 w 2208971"/>
              <a:gd name="connsiteY73" fmla="*/ 1247775 h 2190750"/>
              <a:gd name="connsiteX74" fmla="*/ 1419225 w 2208971"/>
              <a:gd name="connsiteY74" fmla="*/ 1190625 h 2190750"/>
              <a:gd name="connsiteX75" fmla="*/ 1362075 w 2208971"/>
              <a:gd name="connsiteY75" fmla="*/ 1171575 h 2190750"/>
              <a:gd name="connsiteX76" fmla="*/ 1295400 w 2208971"/>
              <a:gd name="connsiteY76" fmla="*/ 1095375 h 2190750"/>
              <a:gd name="connsiteX77" fmla="*/ 1276350 w 2208971"/>
              <a:gd name="connsiteY77" fmla="*/ 1066800 h 2190750"/>
              <a:gd name="connsiteX78" fmla="*/ 1247775 w 2208971"/>
              <a:gd name="connsiteY78" fmla="*/ 1038225 h 2190750"/>
              <a:gd name="connsiteX79" fmla="*/ 1238250 w 2208971"/>
              <a:gd name="connsiteY79" fmla="*/ 1009650 h 2190750"/>
              <a:gd name="connsiteX80" fmla="*/ 1200150 w 2208971"/>
              <a:gd name="connsiteY80" fmla="*/ 952500 h 2190750"/>
              <a:gd name="connsiteX81" fmla="*/ 1171575 w 2208971"/>
              <a:gd name="connsiteY81" fmla="*/ 895350 h 2190750"/>
              <a:gd name="connsiteX82" fmla="*/ 1162050 w 2208971"/>
              <a:gd name="connsiteY82" fmla="*/ 866775 h 2190750"/>
              <a:gd name="connsiteX83" fmla="*/ 1123950 w 2208971"/>
              <a:gd name="connsiteY83" fmla="*/ 809625 h 2190750"/>
              <a:gd name="connsiteX84" fmla="*/ 1085850 w 2208971"/>
              <a:gd name="connsiteY84" fmla="*/ 752475 h 2190750"/>
              <a:gd name="connsiteX85" fmla="*/ 1066800 w 2208971"/>
              <a:gd name="connsiteY85" fmla="*/ 695325 h 2190750"/>
              <a:gd name="connsiteX86" fmla="*/ 1047750 w 2208971"/>
              <a:gd name="connsiteY86" fmla="*/ 666750 h 2190750"/>
              <a:gd name="connsiteX87" fmla="*/ 1028700 w 2208971"/>
              <a:gd name="connsiteY87" fmla="*/ 609600 h 2190750"/>
              <a:gd name="connsiteX88" fmla="*/ 981075 w 2208971"/>
              <a:gd name="connsiteY88" fmla="*/ 523875 h 2190750"/>
              <a:gd name="connsiteX89" fmla="*/ 990600 w 2208971"/>
              <a:gd name="connsiteY89" fmla="*/ 381000 h 2190750"/>
              <a:gd name="connsiteX90" fmla="*/ 1009650 w 2208971"/>
              <a:gd name="connsiteY90" fmla="*/ 352425 h 2190750"/>
              <a:gd name="connsiteX91" fmla="*/ 1019175 w 2208971"/>
              <a:gd name="connsiteY91" fmla="*/ 314325 h 2190750"/>
              <a:gd name="connsiteX92" fmla="*/ 1009650 w 2208971"/>
              <a:gd name="connsiteY92" fmla="*/ 285750 h 2190750"/>
              <a:gd name="connsiteX93" fmla="*/ 981075 w 2208971"/>
              <a:gd name="connsiteY93" fmla="*/ 266700 h 2190750"/>
              <a:gd name="connsiteX94" fmla="*/ 828675 w 2208971"/>
              <a:gd name="connsiteY94" fmla="*/ 247650 h 2190750"/>
              <a:gd name="connsiteX95" fmla="*/ 781050 w 2208971"/>
              <a:gd name="connsiteY95" fmla="*/ 180975 h 2190750"/>
              <a:gd name="connsiteX96" fmla="*/ 752475 w 2208971"/>
              <a:gd name="connsiteY96" fmla="*/ 190500 h 2190750"/>
              <a:gd name="connsiteX97" fmla="*/ 733425 w 2208971"/>
              <a:gd name="connsiteY97" fmla="*/ 133350 h 2190750"/>
              <a:gd name="connsiteX98" fmla="*/ 714375 w 2208971"/>
              <a:gd name="connsiteY98" fmla="*/ 76200 h 2190750"/>
              <a:gd name="connsiteX99" fmla="*/ 704850 w 2208971"/>
              <a:gd name="connsiteY99" fmla="*/ 47625 h 2190750"/>
              <a:gd name="connsiteX100" fmla="*/ 695325 w 2208971"/>
              <a:gd name="connsiteY100" fmla="*/ 19050 h 2190750"/>
              <a:gd name="connsiteX101" fmla="*/ 647700 w 2208971"/>
              <a:gd name="connsiteY101" fmla="*/ 57150 h 2190750"/>
              <a:gd name="connsiteX102" fmla="*/ 619125 w 2208971"/>
              <a:gd name="connsiteY102" fmla="*/ 66675 h 2190750"/>
              <a:gd name="connsiteX103" fmla="*/ 428625 w 2208971"/>
              <a:gd name="connsiteY103" fmla="*/ 57150 h 2190750"/>
              <a:gd name="connsiteX104" fmla="*/ 485775 w 2208971"/>
              <a:gd name="connsiteY104" fmla="*/ 38100 h 2190750"/>
              <a:gd name="connsiteX105" fmla="*/ 504825 w 2208971"/>
              <a:gd name="connsiteY105" fmla="*/ 9525 h 2190750"/>
              <a:gd name="connsiteX106" fmla="*/ 476250 w 2208971"/>
              <a:gd name="connsiteY106" fmla="*/ 0 h 2190750"/>
              <a:gd name="connsiteX107" fmla="*/ 342900 w 2208971"/>
              <a:gd name="connsiteY107" fmla="*/ 9525 h 2190750"/>
              <a:gd name="connsiteX108" fmla="*/ 180975 w 2208971"/>
              <a:gd name="connsiteY108" fmla="*/ 28575 h 2190750"/>
              <a:gd name="connsiteX109" fmla="*/ 152400 w 2208971"/>
              <a:gd name="connsiteY109" fmla="*/ 38100 h 2190750"/>
              <a:gd name="connsiteX110" fmla="*/ 123825 w 2208971"/>
              <a:gd name="connsiteY110" fmla="*/ 38100 h 21907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Lst>
            <a:rect l="l" t="t" r="r" b="b"/>
            <a:pathLst>
              <a:path w="2208971" h="2190750">
                <a:moveTo>
                  <a:pt x="123825" y="38100"/>
                </a:moveTo>
                <a:cubicBezTo>
                  <a:pt x="117475" y="49212"/>
                  <a:pt x="118703" y="82760"/>
                  <a:pt x="114300" y="104775"/>
                </a:cubicBezTo>
                <a:cubicBezTo>
                  <a:pt x="112331" y="114620"/>
                  <a:pt x="111047" y="125510"/>
                  <a:pt x="104775" y="133350"/>
                </a:cubicBezTo>
                <a:cubicBezTo>
                  <a:pt x="97624" y="142289"/>
                  <a:pt x="85725" y="146050"/>
                  <a:pt x="76200" y="152400"/>
                </a:cubicBezTo>
                <a:cubicBezTo>
                  <a:pt x="73025" y="161925"/>
                  <a:pt x="71165" y="171995"/>
                  <a:pt x="66675" y="180975"/>
                </a:cubicBezTo>
                <a:cubicBezTo>
                  <a:pt x="61555" y="191214"/>
                  <a:pt x="52274" y="199089"/>
                  <a:pt x="47625" y="209550"/>
                </a:cubicBezTo>
                <a:cubicBezTo>
                  <a:pt x="14216" y="284719"/>
                  <a:pt x="51405" y="251480"/>
                  <a:pt x="0" y="285750"/>
                </a:cubicBezTo>
                <a:cubicBezTo>
                  <a:pt x="54595" y="367642"/>
                  <a:pt x="-18100" y="271270"/>
                  <a:pt x="47625" y="323850"/>
                </a:cubicBezTo>
                <a:cubicBezTo>
                  <a:pt x="56564" y="331001"/>
                  <a:pt x="58580" y="344330"/>
                  <a:pt x="66675" y="352425"/>
                </a:cubicBezTo>
                <a:cubicBezTo>
                  <a:pt x="74770" y="360520"/>
                  <a:pt x="85725" y="365125"/>
                  <a:pt x="95250" y="371475"/>
                </a:cubicBezTo>
                <a:cubicBezTo>
                  <a:pt x="129084" y="472977"/>
                  <a:pt x="111599" y="409286"/>
                  <a:pt x="95250" y="638175"/>
                </a:cubicBezTo>
                <a:cubicBezTo>
                  <a:pt x="94535" y="648190"/>
                  <a:pt x="90215" y="657770"/>
                  <a:pt x="85725" y="666750"/>
                </a:cubicBezTo>
                <a:cubicBezTo>
                  <a:pt x="48796" y="740608"/>
                  <a:pt x="81091" y="652076"/>
                  <a:pt x="57150" y="723900"/>
                </a:cubicBezTo>
                <a:cubicBezTo>
                  <a:pt x="60325" y="755650"/>
                  <a:pt x="56585" y="788879"/>
                  <a:pt x="66675" y="819150"/>
                </a:cubicBezTo>
                <a:cubicBezTo>
                  <a:pt x="70295" y="830010"/>
                  <a:pt x="88099" y="829261"/>
                  <a:pt x="95250" y="838200"/>
                </a:cubicBezTo>
                <a:cubicBezTo>
                  <a:pt x="101522" y="846040"/>
                  <a:pt x="101600" y="857250"/>
                  <a:pt x="104775" y="866775"/>
                </a:cubicBezTo>
                <a:cubicBezTo>
                  <a:pt x="101600" y="923925"/>
                  <a:pt x="102350" y="981429"/>
                  <a:pt x="95250" y="1038225"/>
                </a:cubicBezTo>
                <a:cubicBezTo>
                  <a:pt x="92759" y="1058150"/>
                  <a:pt x="81070" y="1075894"/>
                  <a:pt x="76200" y="1095375"/>
                </a:cubicBezTo>
                <a:cubicBezTo>
                  <a:pt x="51705" y="1193355"/>
                  <a:pt x="60853" y="1145656"/>
                  <a:pt x="47625" y="1238250"/>
                </a:cubicBezTo>
                <a:cubicBezTo>
                  <a:pt x="50800" y="1260475"/>
                  <a:pt x="54183" y="1282671"/>
                  <a:pt x="57150" y="1304925"/>
                </a:cubicBezTo>
                <a:cubicBezTo>
                  <a:pt x="60533" y="1330298"/>
                  <a:pt x="57168" y="1357358"/>
                  <a:pt x="66675" y="1381125"/>
                </a:cubicBezTo>
                <a:cubicBezTo>
                  <a:pt x="72356" y="1395328"/>
                  <a:pt x="111796" y="1405690"/>
                  <a:pt x="123825" y="1409700"/>
                </a:cubicBezTo>
                <a:cubicBezTo>
                  <a:pt x="164693" y="1532305"/>
                  <a:pt x="125474" y="1406770"/>
                  <a:pt x="152400" y="1514475"/>
                </a:cubicBezTo>
                <a:cubicBezTo>
                  <a:pt x="154835" y="1524215"/>
                  <a:pt x="159490" y="1533310"/>
                  <a:pt x="161925" y="1543050"/>
                </a:cubicBezTo>
                <a:cubicBezTo>
                  <a:pt x="165852" y="1558756"/>
                  <a:pt x="168554" y="1574747"/>
                  <a:pt x="171450" y="1590675"/>
                </a:cubicBezTo>
                <a:cubicBezTo>
                  <a:pt x="174905" y="1609676"/>
                  <a:pt x="171393" y="1631057"/>
                  <a:pt x="180975" y="1647825"/>
                </a:cubicBezTo>
                <a:cubicBezTo>
                  <a:pt x="185956" y="1656542"/>
                  <a:pt x="200025" y="1654175"/>
                  <a:pt x="209550" y="1657350"/>
                </a:cubicBezTo>
                <a:cubicBezTo>
                  <a:pt x="222250" y="1654175"/>
                  <a:pt x="237593" y="1639444"/>
                  <a:pt x="247650" y="1647825"/>
                </a:cubicBezTo>
                <a:cubicBezTo>
                  <a:pt x="263076" y="1660680"/>
                  <a:pt x="249992" y="1693836"/>
                  <a:pt x="266700" y="1704975"/>
                </a:cubicBezTo>
                <a:lnTo>
                  <a:pt x="295275" y="1724025"/>
                </a:lnTo>
                <a:cubicBezTo>
                  <a:pt x="303581" y="1748944"/>
                  <a:pt x="310190" y="1797169"/>
                  <a:pt x="342900" y="1809750"/>
                </a:cubicBezTo>
                <a:cubicBezTo>
                  <a:pt x="373121" y="1821373"/>
                  <a:pt x="407433" y="1818561"/>
                  <a:pt x="438150" y="1828800"/>
                </a:cubicBezTo>
                <a:lnTo>
                  <a:pt x="495300" y="1847850"/>
                </a:lnTo>
                <a:cubicBezTo>
                  <a:pt x="496259" y="1848489"/>
                  <a:pt x="544563" y="1884312"/>
                  <a:pt x="552450" y="1876425"/>
                </a:cubicBezTo>
                <a:cubicBezTo>
                  <a:pt x="566649" y="1862226"/>
                  <a:pt x="571500" y="1819275"/>
                  <a:pt x="571500" y="1819275"/>
                </a:cubicBezTo>
                <a:cubicBezTo>
                  <a:pt x="574675" y="1841500"/>
                  <a:pt x="565150" y="1870075"/>
                  <a:pt x="581025" y="1885950"/>
                </a:cubicBezTo>
                <a:cubicBezTo>
                  <a:pt x="599538" y="1904463"/>
                  <a:pt x="657225" y="1905000"/>
                  <a:pt x="657225" y="1905000"/>
                </a:cubicBezTo>
                <a:cubicBezTo>
                  <a:pt x="675170" y="1922945"/>
                  <a:pt x="690505" y="1942016"/>
                  <a:pt x="714375" y="1952625"/>
                </a:cubicBezTo>
                <a:lnTo>
                  <a:pt x="800100" y="1981200"/>
                </a:lnTo>
                <a:lnTo>
                  <a:pt x="857250" y="2000250"/>
                </a:lnTo>
                <a:cubicBezTo>
                  <a:pt x="882088" y="2008529"/>
                  <a:pt x="908050" y="2012950"/>
                  <a:pt x="933450" y="2019300"/>
                </a:cubicBezTo>
                <a:cubicBezTo>
                  <a:pt x="978345" y="2030524"/>
                  <a:pt x="999363" y="2030285"/>
                  <a:pt x="1047750" y="2038350"/>
                </a:cubicBezTo>
                <a:cubicBezTo>
                  <a:pt x="1063719" y="2041012"/>
                  <a:pt x="1079500" y="2044700"/>
                  <a:pt x="1095375" y="2047875"/>
                </a:cubicBezTo>
                <a:cubicBezTo>
                  <a:pt x="1111250" y="2057400"/>
                  <a:pt x="1127301" y="2066638"/>
                  <a:pt x="1143000" y="2076450"/>
                </a:cubicBezTo>
                <a:cubicBezTo>
                  <a:pt x="1152708" y="2082517"/>
                  <a:pt x="1161053" y="2090991"/>
                  <a:pt x="1171575" y="2095500"/>
                </a:cubicBezTo>
                <a:cubicBezTo>
                  <a:pt x="1183607" y="2100657"/>
                  <a:pt x="1197088" y="2101429"/>
                  <a:pt x="1209675" y="2105025"/>
                </a:cubicBezTo>
                <a:cubicBezTo>
                  <a:pt x="1276173" y="2124024"/>
                  <a:pt x="1191137" y="2107820"/>
                  <a:pt x="1304925" y="2124075"/>
                </a:cubicBezTo>
                <a:cubicBezTo>
                  <a:pt x="1314450" y="2127250"/>
                  <a:pt x="1323622" y="2131804"/>
                  <a:pt x="1333500" y="2133600"/>
                </a:cubicBezTo>
                <a:cubicBezTo>
                  <a:pt x="1366145" y="2139535"/>
                  <a:pt x="1465222" y="2148335"/>
                  <a:pt x="1495425" y="2152650"/>
                </a:cubicBezTo>
                <a:cubicBezTo>
                  <a:pt x="1542546" y="2159382"/>
                  <a:pt x="1552740" y="2165405"/>
                  <a:pt x="1600200" y="2181225"/>
                </a:cubicBezTo>
                <a:cubicBezTo>
                  <a:pt x="1612619" y="2185365"/>
                  <a:pt x="1625600" y="2187575"/>
                  <a:pt x="1638300" y="2190750"/>
                </a:cubicBezTo>
                <a:cubicBezTo>
                  <a:pt x="1682750" y="2187575"/>
                  <a:pt x="1727135" y="2183295"/>
                  <a:pt x="1771650" y="2181225"/>
                </a:cubicBezTo>
                <a:cubicBezTo>
                  <a:pt x="2214869" y="2160610"/>
                  <a:pt x="1899571" y="2183108"/>
                  <a:pt x="2171700" y="2162175"/>
                </a:cubicBezTo>
                <a:cubicBezTo>
                  <a:pt x="2174875" y="2136775"/>
                  <a:pt x="2176646" y="2111160"/>
                  <a:pt x="2181225" y="2085975"/>
                </a:cubicBezTo>
                <a:cubicBezTo>
                  <a:pt x="2183021" y="2076097"/>
                  <a:pt x="2190750" y="2067440"/>
                  <a:pt x="2190750" y="2057400"/>
                </a:cubicBezTo>
                <a:cubicBezTo>
                  <a:pt x="2190750" y="2028649"/>
                  <a:pt x="2184400" y="2000250"/>
                  <a:pt x="2181225" y="1971675"/>
                </a:cubicBezTo>
                <a:cubicBezTo>
                  <a:pt x="2184400" y="1889125"/>
                  <a:pt x="2185597" y="1806475"/>
                  <a:pt x="2190750" y="1724025"/>
                </a:cubicBezTo>
                <a:cubicBezTo>
                  <a:pt x="2191955" y="1704750"/>
                  <a:pt x="2200275" y="1686188"/>
                  <a:pt x="2200275" y="1666875"/>
                </a:cubicBezTo>
                <a:cubicBezTo>
                  <a:pt x="2200275" y="1596953"/>
                  <a:pt x="2225156" y="1518197"/>
                  <a:pt x="2190750" y="1457325"/>
                </a:cubicBezTo>
                <a:cubicBezTo>
                  <a:pt x="2171938" y="1424042"/>
                  <a:pt x="2114550" y="1450975"/>
                  <a:pt x="2076450" y="1447800"/>
                </a:cubicBezTo>
                <a:cubicBezTo>
                  <a:pt x="1972237" y="1413062"/>
                  <a:pt x="2130087" y="1468464"/>
                  <a:pt x="2019300" y="1419225"/>
                </a:cubicBezTo>
                <a:cubicBezTo>
                  <a:pt x="2000950" y="1411070"/>
                  <a:pt x="1981200" y="1406525"/>
                  <a:pt x="1962150" y="1400175"/>
                </a:cubicBezTo>
                <a:lnTo>
                  <a:pt x="1933575" y="1390650"/>
                </a:lnTo>
                <a:cubicBezTo>
                  <a:pt x="1924050" y="1387475"/>
                  <a:pt x="1914740" y="1383560"/>
                  <a:pt x="1905000" y="1381125"/>
                </a:cubicBezTo>
                <a:cubicBezTo>
                  <a:pt x="1892300" y="1377950"/>
                  <a:pt x="1879487" y="1375196"/>
                  <a:pt x="1866900" y="1371600"/>
                </a:cubicBezTo>
                <a:cubicBezTo>
                  <a:pt x="1857246" y="1368842"/>
                  <a:pt x="1847979" y="1364833"/>
                  <a:pt x="1838325" y="1362075"/>
                </a:cubicBezTo>
                <a:cubicBezTo>
                  <a:pt x="1825738" y="1358479"/>
                  <a:pt x="1812764" y="1356312"/>
                  <a:pt x="1800225" y="1352550"/>
                </a:cubicBezTo>
                <a:cubicBezTo>
                  <a:pt x="1780991" y="1346780"/>
                  <a:pt x="1762125" y="1339850"/>
                  <a:pt x="1743075" y="1333500"/>
                </a:cubicBezTo>
                <a:lnTo>
                  <a:pt x="1685925" y="1314450"/>
                </a:lnTo>
                <a:lnTo>
                  <a:pt x="1657350" y="1304925"/>
                </a:lnTo>
                <a:cubicBezTo>
                  <a:pt x="1647825" y="1301750"/>
                  <a:pt x="1638515" y="1297835"/>
                  <a:pt x="1628775" y="1295400"/>
                </a:cubicBezTo>
                <a:cubicBezTo>
                  <a:pt x="1580935" y="1283440"/>
                  <a:pt x="1603094" y="1290015"/>
                  <a:pt x="1562100" y="1276350"/>
                </a:cubicBezTo>
                <a:cubicBezTo>
                  <a:pt x="1552575" y="1270000"/>
                  <a:pt x="1543764" y="1262420"/>
                  <a:pt x="1533525" y="1257300"/>
                </a:cubicBezTo>
                <a:cubicBezTo>
                  <a:pt x="1524545" y="1252810"/>
                  <a:pt x="1513727" y="1252651"/>
                  <a:pt x="1504950" y="1247775"/>
                </a:cubicBezTo>
                <a:lnTo>
                  <a:pt x="1419225" y="1190625"/>
                </a:lnTo>
                <a:cubicBezTo>
                  <a:pt x="1402517" y="1179486"/>
                  <a:pt x="1362075" y="1171575"/>
                  <a:pt x="1362075" y="1171575"/>
                </a:cubicBezTo>
                <a:cubicBezTo>
                  <a:pt x="1317625" y="1104900"/>
                  <a:pt x="1343025" y="1127125"/>
                  <a:pt x="1295400" y="1095375"/>
                </a:cubicBezTo>
                <a:cubicBezTo>
                  <a:pt x="1289050" y="1085850"/>
                  <a:pt x="1283679" y="1075594"/>
                  <a:pt x="1276350" y="1066800"/>
                </a:cubicBezTo>
                <a:cubicBezTo>
                  <a:pt x="1267726" y="1056452"/>
                  <a:pt x="1255247" y="1049433"/>
                  <a:pt x="1247775" y="1038225"/>
                </a:cubicBezTo>
                <a:cubicBezTo>
                  <a:pt x="1242206" y="1029871"/>
                  <a:pt x="1243126" y="1018427"/>
                  <a:pt x="1238250" y="1009650"/>
                </a:cubicBezTo>
                <a:cubicBezTo>
                  <a:pt x="1227131" y="989636"/>
                  <a:pt x="1207390" y="974220"/>
                  <a:pt x="1200150" y="952500"/>
                </a:cubicBezTo>
                <a:cubicBezTo>
                  <a:pt x="1176209" y="880676"/>
                  <a:pt x="1208504" y="969208"/>
                  <a:pt x="1171575" y="895350"/>
                </a:cubicBezTo>
                <a:cubicBezTo>
                  <a:pt x="1167085" y="886370"/>
                  <a:pt x="1166926" y="875552"/>
                  <a:pt x="1162050" y="866775"/>
                </a:cubicBezTo>
                <a:cubicBezTo>
                  <a:pt x="1150931" y="846761"/>
                  <a:pt x="1131190" y="831345"/>
                  <a:pt x="1123950" y="809625"/>
                </a:cubicBezTo>
                <a:cubicBezTo>
                  <a:pt x="1110165" y="768271"/>
                  <a:pt x="1121525" y="788150"/>
                  <a:pt x="1085850" y="752475"/>
                </a:cubicBezTo>
                <a:cubicBezTo>
                  <a:pt x="1079500" y="733425"/>
                  <a:pt x="1077939" y="712033"/>
                  <a:pt x="1066800" y="695325"/>
                </a:cubicBezTo>
                <a:cubicBezTo>
                  <a:pt x="1060450" y="685800"/>
                  <a:pt x="1052399" y="677211"/>
                  <a:pt x="1047750" y="666750"/>
                </a:cubicBezTo>
                <a:cubicBezTo>
                  <a:pt x="1039595" y="648400"/>
                  <a:pt x="1039839" y="626308"/>
                  <a:pt x="1028700" y="609600"/>
                </a:cubicBezTo>
                <a:cubicBezTo>
                  <a:pt x="985031" y="544096"/>
                  <a:pt x="997840" y="574170"/>
                  <a:pt x="981075" y="523875"/>
                </a:cubicBezTo>
                <a:cubicBezTo>
                  <a:pt x="984250" y="476250"/>
                  <a:pt x="982753" y="428081"/>
                  <a:pt x="990600" y="381000"/>
                </a:cubicBezTo>
                <a:cubicBezTo>
                  <a:pt x="992482" y="369708"/>
                  <a:pt x="1005141" y="362947"/>
                  <a:pt x="1009650" y="352425"/>
                </a:cubicBezTo>
                <a:cubicBezTo>
                  <a:pt x="1014807" y="340393"/>
                  <a:pt x="1016000" y="327025"/>
                  <a:pt x="1019175" y="314325"/>
                </a:cubicBezTo>
                <a:cubicBezTo>
                  <a:pt x="1016000" y="304800"/>
                  <a:pt x="1015922" y="293590"/>
                  <a:pt x="1009650" y="285750"/>
                </a:cubicBezTo>
                <a:cubicBezTo>
                  <a:pt x="1002499" y="276811"/>
                  <a:pt x="991314" y="271820"/>
                  <a:pt x="981075" y="266700"/>
                </a:cubicBezTo>
                <a:cubicBezTo>
                  <a:pt x="939955" y="246140"/>
                  <a:pt x="852309" y="249468"/>
                  <a:pt x="828675" y="247650"/>
                </a:cubicBezTo>
                <a:cubicBezTo>
                  <a:pt x="806450" y="180975"/>
                  <a:pt x="828675" y="196850"/>
                  <a:pt x="781050" y="180975"/>
                </a:cubicBezTo>
                <a:cubicBezTo>
                  <a:pt x="771525" y="184150"/>
                  <a:pt x="759575" y="197600"/>
                  <a:pt x="752475" y="190500"/>
                </a:cubicBezTo>
                <a:cubicBezTo>
                  <a:pt x="738276" y="176301"/>
                  <a:pt x="739775" y="152400"/>
                  <a:pt x="733425" y="133350"/>
                </a:cubicBezTo>
                <a:lnTo>
                  <a:pt x="714375" y="76200"/>
                </a:lnTo>
                <a:lnTo>
                  <a:pt x="704850" y="47625"/>
                </a:lnTo>
                <a:lnTo>
                  <a:pt x="695325" y="19050"/>
                </a:lnTo>
                <a:cubicBezTo>
                  <a:pt x="623501" y="42991"/>
                  <a:pt x="709248" y="7911"/>
                  <a:pt x="647700" y="57150"/>
                </a:cubicBezTo>
                <a:cubicBezTo>
                  <a:pt x="639860" y="63422"/>
                  <a:pt x="628650" y="63500"/>
                  <a:pt x="619125" y="66675"/>
                </a:cubicBezTo>
                <a:cubicBezTo>
                  <a:pt x="555625" y="63500"/>
                  <a:pt x="490793" y="70472"/>
                  <a:pt x="428625" y="57150"/>
                </a:cubicBezTo>
                <a:cubicBezTo>
                  <a:pt x="408990" y="52943"/>
                  <a:pt x="485775" y="38100"/>
                  <a:pt x="485775" y="38100"/>
                </a:cubicBezTo>
                <a:cubicBezTo>
                  <a:pt x="492125" y="28575"/>
                  <a:pt x="507601" y="20631"/>
                  <a:pt x="504825" y="9525"/>
                </a:cubicBezTo>
                <a:cubicBezTo>
                  <a:pt x="502390" y="-215"/>
                  <a:pt x="486290" y="0"/>
                  <a:pt x="476250" y="0"/>
                </a:cubicBezTo>
                <a:cubicBezTo>
                  <a:pt x="431687" y="0"/>
                  <a:pt x="387321" y="5971"/>
                  <a:pt x="342900" y="9525"/>
                </a:cubicBezTo>
                <a:cubicBezTo>
                  <a:pt x="234501" y="18197"/>
                  <a:pt x="264121" y="14717"/>
                  <a:pt x="180975" y="28575"/>
                </a:cubicBezTo>
                <a:cubicBezTo>
                  <a:pt x="171450" y="31750"/>
                  <a:pt x="160240" y="31828"/>
                  <a:pt x="152400" y="38100"/>
                </a:cubicBezTo>
                <a:cubicBezTo>
                  <a:pt x="110077" y="71959"/>
                  <a:pt x="130175" y="26988"/>
                  <a:pt x="123825" y="38100"/>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4" name="Freeform 83"/>
          <xdr:cNvSpPr/>
        </xdr:nvSpPr>
        <xdr:spPr>
          <a:xfrm>
            <a:off x="2665879" y="13724965"/>
            <a:ext cx="548581" cy="552315"/>
          </a:xfrm>
          <a:custGeom>
            <a:avLst/>
            <a:gdLst>
              <a:gd name="connsiteX0" fmla="*/ 552450 w 553063"/>
              <a:gd name="connsiteY0" fmla="*/ 257175 h 572486"/>
              <a:gd name="connsiteX1" fmla="*/ 523875 w 553063"/>
              <a:gd name="connsiteY1" fmla="*/ 152400 h 572486"/>
              <a:gd name="connsiteX2" fmla="*/ 504825 w 553063"/>
              <a:gd name="connsiteY2" fmla="*/ 123825 h 572486"/>
              <a:gd name="connsiteX3" fmla="*/ 476250 w 553063"/>
              <a:gd name="connsiteY3" fmla="*/ 114300 h 572486"/>
              <a:gd name="connsiteX4" fmla="*/ 409575 w 553063"/>
              <a:gd name="connsiteY4" fmla="*/ 123825 h 572486"/>
              <a:gd name="connsiteX5" fmla="*/ 381000 w 553063"/>
              <a:gd name="connsiteY5" fmla="*/ 38100 h 572486"/>
              <a:gd name="connsiteX6" fmla="*/ 314325 w 553063"/>
              <a:gd name="connsiteY6" fmla="*/ 28575 h 572486"/>
              <a:gd name="connsiteX7" fmla="*/ 257175 w 553063"/>
              <a:gd name="connsiteY7" fmla="*/ 0 h 572486"/>
              <a:gd name="connsiteX8" fmla="*/ 219075 w 553063"/>
              <a:gd name="connsiteY8" fmla="*/ 9525 h 572486"/>
              <a:gd name="connsiteX9" fmla="*/ 171450 w 553063"/>
              <a:gd name="connsiteY9" fmla="*/ 95250 h 572486"/>
              <a:gd name="connsiteX10" fmla="*/ 133350 w 553063"/>
              <a:gd name="connsiteY10" fmla="*/ 152400 h 572486"/>
              <a:gd name="connsiteX11" fmla="*/ 104775 w 553063"/>
              <a:gd name="connsiteY11" fmla="*/ 161925 h 572486"/>
              <a:gd name="connsiteX12" fmla="*/ 76200 w 553063"/>
              <a:gd name="connsiteY12" fmla="*/ 180975 h 572486"/>
              <a:gd name="connsiteX13" fmla="*/ 47625 w 553063"/>
              <a:gd name="connsiteY13" fmla="*/ 190500 h 572486"/>
              <a:gd name="connsiteX14" fmla="*/ 0 w 553063"/>
              <a:gd name="connsiteY14" fmla="*/ 276225 h 572486"/>
              <a:gd name="connsiteX15" fmla="*/ 9525 w 553063"/>
              <a:gd name="connsiteY15" fmla="*/ 419100 h 572486"/>
              <a:gd name="connsiteX16" fmla="*/ 19050 w 553063"/>
              <a:gd name="connsiteY16" fmla="*/ 447675 h 572486"/>
              <a:gd name="connsiteX17" fmla="*/ 28575 w 553063"/>
              <a:gd name="connsiteY17" fmla="*/ 504825 h 572486"/>
              <a:gd name="connsiteX18" fmla="*/ 57150 w 553063"/>
              <a:gd name="connsiteY18" fmla="*/ 533400 h 572486"/>
              <a:gd name="connsiteX19" fmla="*/ 66675 w 553063"/>
              <a:gd name="connsiteY19" fmla="*/ 571500 h 572486"/>
              <a:gd name="connsiteX20" fmla="*/ 95250 w 553063"/>
              <a:gd name="connsiteY20" fmla="*/ 552450 h 572486"/>
              <a:gd name="connsiteX21" fmla="*/ 114300 w 553063"/>
              <a:gd name="connsiteY21" fmla="*/ 523875 h 572486"/>
              <a:gd name="connsiteX22" fmla="*/ 190500 w 553063"/>
              <a:gd name="connsiteY22" fmla="*/ 485775 h 572486"/>
              <a:gd name="connsiteX23" fmla="*/ 247650 w 553063"/>
              <a:gd name="connsiteY23" fmla="*/ 438150 h 572486"/>
              <a:gd name="connsiteX24" fmla="*/ 257175 w 553063"/>
              <a:gd name="connsiteY24" fmla="*/ 409575 h 572486"/>
              <a:gd name="connsiteX25" fmla="*/ 295275 w 553063"/>
              <a:gd name="connsiteY25" fmla="*/ 352425 h 572486"/>
              <a:gd name="connsiteX26" fmla="*/ 390525 w 553063"/>
              <a:gd name="connsiteY26" fmla="*/ 333375 h 572486"/>
              <a:gd name="connsiteX27" fmla="*/ 447675 w 553063"/>
              <a:gd name="connsiteY27" fmla="*/ 314325 h 572486"/>
              <a:gd name="connsiteX28" fmla="*/ 476250 w 553063"/>
              <a:gd name="connsiteY28" fmla="*/ 304800 h 572486"/>
              <a:gd name="connsiteX29" fmla="*/ 542925 w 553063"/>
              <a:gd name="connsiteY29" fmla="*/ 285750 h 572486"/>
              <a:gd name="connsiteX30" fmla="*/ 552450 w 553063"/>
              <a:gd name="connsiteY30" fmla="*/ 257175 h 5724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Lst>
            <a:rect l="l" t="t" r="r" b="b"/>
            <a:pathLst>
              <a:path w="553063" h="572486">
                <a:moveTo>
                  <a:pt x="552450" y="257175"/>
                </a:moveTo>
                <a:cubicBezTo>
                  <a:pt x="549275" y="234950"/>
                  <a:pt x="548045" y="224909"/>
                  <a:pt x="523875" y="152400"/>
                </a:cubicBezTo>
                <a:cubicBezTo>
                  <a:pt x="520255" y="141540"/>
                  <a:pt x="513764" y="130976"/>
                  <a:pt x="504825" y="123825"/>
                </a:cubicBezTo>
                <a:cubicBezTo>
                  <a:pt x="496985" y="117553"/>
                  <a:pt x="485775" y="117475"/>
                  <a:pt x="476250" y="114300"/>
                </a:cubicBezTo>
                <a:cubicBezTo>
                  <a:pt x="454025" y="117475"/>
                  <a:pt x="431491" y="128695"/>
                  <a:pt x="409575" y="123825"/>
                </a:cubicBezTo>
                <a:cubicBezTo>
                  <a:pt x="384987" y="118361"/>
                  <a:pt x="383678" y="40443"/>
                  <a:pt x="381000" y="38100"/>
                </a:cubicBezTo>
                <a:cubicBezTo>
                  <a:pt x="364104" y="23316"/>
                  <a:pt x="336550" y="31750"/>
                  <a:pt x="314325" y="28575"/>
                </a:cubicBezTo>
                <a:cubicBezTo>
                  <a:pt x="299878" y="18943"/>
                  <a:pt x="276893" y="0"/>
                  <a:pt x="257175" y="0"/>
                </a:cubicBezTo>
                <a:cubicBezTo>
                  <a:pt x="244084" y="0"/>
                  <a:pt x="231775" y="6350"/>
                  <a:pt x="219075" y="9525"/>
                </a:cubicBezTo>
                <a:cubicBezTo>
                  <a:pt x="202310" y="59820"/>
                  <a:pt x="215119" y="29746"/>
                  <a:pt x="171450" y="95250"/>
                </a:cubicBezTo>
                <a:lnTo>
                  <a:pt x="133350" y="152400"/>
                </a:lnTo>
                <a:cubicBezTo>
                  <a:pt x="127781" y="160754"/>
                  <a:pt x="114300" y="158750"/>
                  <a:pt x="104775" y="161925"/>
                </a:cubicBezTo>
                <a:cubicBezTo>
                  <a:pt x="95250" y="168275"/>
                  <a:pt x="86439" y="175855"/>
                  <a:pt x="76200" y="180975"/>
                </a:cubicBezTo>
                <a:cubicBezTo>
                  <a:pt x="67220" y="185465"/>
                  <a:pt x="54725" y="183400"/>
                  <a:pt x="47625" y="190500"/>
                </a:cubicBezTo>
                <a:cubicBezTo>
                  <a:pt x="14873" y="223252"/>
                  <a:pt x="11978" y="240292"/>
                  <a:pt x="0" y="276225"/>
                </a:cubicBezTo>
                <a:cubicBezTo>
                  <a:pt x="3175" y="323850"/>
                  <a:pt x="4254" y="371661"/>
                  <a:pt x="9525" y="419100"/>
                </a:cubicBezTo>
                <a:cubicBezTo>
                  <a:pt x="10634" y="429079"/>
                  <a:pt x="16872" y="437874"/>
                  <a:pt x="19050" y="447675"/>
                </a:cubicBezTo>
                <a:cubicBezTo>
                  <a:pt x="23240" y="466528"/>
                  <a:pt x="20731" y="487177"/>
                  <a:pt x="28575" y="504825"/>
                </a:cubicBezTo>
                <a:cubicBezTo>
                  <a:pt x="34046" y="517134"/>
                  <a:pt x="47625" y="523875"/>
                  <a:pt x="57150" y="533400"/>
                </a:cubicBezTo>
                <a:cubicBezTo>
                  <a:pt x="60325" y="546100"/>
                  <a:pt x="54966" y="565646"/>
                  <a:pt x="66675" y="571500"/>
                </a:cubicBezTo>
                <a:cubicBezTo>
                  <a:pt x="76914" y="576620"/>
                  <a:pt x="87155" y="560545"/>
                  <a:pt x="95250" y="552450"/>
                </a:cubicBezTo>
                <a:cubicBezTo>
                  <a:pt x="103345" y="544355"/>
                  <a:pt x="106205" y="531970"/>
                  <a:pt x="114300" y="523875"/>
                </a:cubicBezTo>
                <a:cubicBezTo>
                  <a:pt x="146682" y="491493"/>
                  <a:pt x="150350" y="495812"/>
                  <a:pt x="190500" y="485775"/>
                </a:cubicBezTo>
                <a:cubicBezTo>
                  <a:pt x="211585" y="471718"/>
                  <a:pt x="232982" y="460152"/>
                  <a:pt x="247650" y="438150"/>
                </a:cubicBezTo>
                <a:cubicBezTo>
                  <a:pt x="253219" y="429796"/>
                  <a:pt x="252299" y="418352"/>
                  <a:pt x="257175" y="409575"/>
                </a:cubicBezTo>
                <a:cubicBezTo>
                  <a:pt x="268294" y="389561"/>
                  <a:pt x="282575" y="371475"/>
                  <a:pt x="295275" y="352425"/>
                </a:cubicBezTo>
                <a:cubicBezTo>
                  <a:pt x="313236" y="325484"/>
                  <a:pt x="359808" y="343614"/>
                  <a:pt x="390525" y="333375"/>
                </a:cubicBezTo>
                <a:lnTo>
                  <a:pt x="447675" y="314325"/>
                </a:lnTo>
                <a:cubicBezTo>
                  <a:pt x="457200" y="311150"/>
                  <a:pt x="466510" y="307235"/>
                  <a:pt x="476250" y="304800"/>
                </a:cubicBezTo>
                <a:cubicBezTo>
                  <a:pt x="481331" y="303530"/>
                  <a:pt x="534726" y="291216"/>
                  <a:pt x="542925" y="285750"/>
                </a:cubicBezTo>
                <a:cubicBezTo>
                  <a:pt x="545567" y="283989"/>
                  <a:pt x="555625" y="279400"/>
                  <a:pt x="552450" y="257175"/>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7" name="Freeform 86"/>
          <xdr:cNvSpPr/>
        </xdr:nvSpPr>
        <xdr:spPr>
          <a:xfrm>
            <a:off x="2989729" y="14066161"/>
            <a:ext cx="434344" cy="519415"/>
          </a:xfrm>
          <a:custGeom>
            <a:avLst/>
            <a:gdLst>
              <a:gd name="connsiteX0" fmla="*/ 438150 w 438826"/>
              <a:gd name="connsiteY0" fmla="*/ 144018 h 534543"/>
              <a:gd name="connsiteX1" fmla="*/ 428625 w 438826"/>
              <a:gd name="connsiteY1" fmla="*/ 324993 h 534543"/>
              <a:gd name="connsiteX2" fmla="*/ 409575 w 438826"/>
              <a:gd name="connsiteY2" fmla="*/ 534543 h 534543"/>
              <a:gd name="connsiteX3" fmla="*/ 381000 w 438826"/>
              <a:gd name="connsiteY3" fmla="*/ 515493 h 534543"/>
              <a:gd name="connsiteX4" fmla="*/ 342900 w 438826"/>
              <a:gd name="connsiteY4" fmla="*/ 505968 h 534543"/>
              <a:gd name="connsiteX5" fmla="*/ 314325 w 438826"/>
              <a:gd name="connsiteY5" fmla="*/ 496443 h 534543"/>
              <a:gd name="connsiteX6" fmla="*/ 285750 w 438826"/>
              <a:gd name="connsiteY6" fmla="*/ 477393 h 534543"/>
              <a:gd name="connsiteX7" fmla="*/ 266700 w 438826"/>
              <a:gd name="connsiteY7" fmla="*/ 448818 h 534543"/>
              <a:gd name="connsiteX8" fmla="*/ 238125 w 438826"/>
              <a:gd name="connsiteY8" fmla="*/ 439293 h 534543"/>
              <a:gd name="connsiteX9" fmla="*/ 209550 w 438826"/>
              <a:gd name="connsiteY9" fmla="*/ 420243 h 534543"/>
              <a:gd name="connsiteX10" fmla="*/ 104775 w 438826"/>
              <a:gd name="connsiteY10" fmla="*/ 391668 h 534543"/>
              <a:gd name="connsiteX11" fmla="*/ 0 w 438826"/>
              <a:gd name="connsiteY11" fmla="*/ 382143 h 534543"/>
              <a:gd name="connsiteX12" fmla="*/ 9525 w 438826"/>
              <a:gd name="connsiteY12" fmla="*/ 315468 h 534543"/>
              <a:gd name="connsiteX13" fmla="*/ 85725 w 438826"/>
              <a:gd name="connsiteY13" fmla="*/ 277368 h 534543"/>
              <a:gd name="connsiteX14" fmla="*/ 28575 w 438826"/>
              <a:gd name="connsiteY14" fmla="*/ 267843 h 534543"/>
              <a:gd name="connsiteX15" fmla="*/ 19050 w 438826"/>
              <a:gd name="connsiteY15" fmla="*/ 239268 h 534543"/>
              <a:gd name="connsiteX16" fmla="*/ 9525 w 438826"/>
              <a:gd name="connsiteY16" fmla="*/ 201168 h 534543"/>
              <a:gd name="connsiteX17" fmla="*/ 19050 w 438826"/>
              <a:gd name="connsiteY17" fmla="*/ 105918 h 534543"/>
              <a:gd name="connsiteX18" fmla="*/ 28575 w 438826"/>
              <a:gd name="connsiteY18" fmla="*/ 77343 h 534543"/>
              <a:gd name="connsiteX19" fmla="*/ 123825 w 438826"/>
              <a:gd name="connsiteY19" fmla="*/ 67818 h 534543"/>
              <a:gd name="connsiteX20" fmla="*/ 161925 w 438826"/>
              <a:gd name="connsiteY20" fmla="*/ 58293 h 534543"/>
              <a:gd name="connsiteX21" fmla="*/ 228600 w 438826"/>
              <a:gd name="connsiteY21" fmla="*/ 29718 h 534543"/>
              <a:gd name="connsiteX22" fmla="*/ 247650 w 438826"/>
              <a:gd name="connsiteY22" fmla="*/ 1143 h 534543"/>
              <a:gd name="connsiteX23" fmla="*/ 295275 w 438826"/>
              <a:gd name="connsiteY23" fmla="*/ 67818 h 534543"/>
              <a:gd name="connsiteX24" fmla="*/ 352425 w 438826"/>
              <a:gd name="connsiteY24" fmla="*/ 77343 h 534543"/>
              <a:gd name="connsiteX25" fmla="*/ 400050 w 438826"/>
              <a:gd name="connsiteY25" fmla="*/ 124968 h 534543"/>
              <a:gd name="connsiteX26" fmla="*/ 409575 w 438826"/>
              <a:gd name="connsiteY26" fmla="*/ 153543 h 534543"/>
              <a:gd name="connsiteX27" fmla="*/ 438150 w 438826"/>
              <a:gd name="connsiteY27" fmla="*/ 144018 h 5345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438826" h="534543">
                <a:moveTo>
                  <a:pt x="438150" y="144018"/>
                </a:moveTo>
                <a:cubicBezTo>
                  <a:pt x="441325" y="172593"/>
                  <a:pt x="432514" y="264710"/>
                  <a:pt x="428625" y="324993"/>
                </a:cubicBezTo>
                <a:cubicBezTo>
                  <a:pt x="424198" y="393615"/>
                  <a:pt x="416438" y="465912"/>
                  <a:pt x="409575" y="534543"/>
                </a:cubicBezTo>
                <a:cubicBezTo>
                  <a:pt x="400050" y="528193"/>
                  <a:pt x="391522" y="520002"/>
                  <a:pt x="381000" y="515493"/>
                </a:cubicBezTo>
                <a:cubicBezTo>
                  <a:pt x="368968" y="510336"/>
                  <a:pt x="355487" y="509564"/>
                  <a:pt x="342900" y="505968"/>
                </a:cubicBezTo>
                <a:cubicBezTo>
                  <a:pt x="333246" y="503210"/>
                  <a:pt x="323850" y="499618"/>
                  <a:pt x="314325" y="496443"/>
                </a:cubicBezTo>
                <a:cubicBezTo>
                  <a:pt x="304800" y="490093"/>
                  <a:pt x="293845" y="485488"/>
                  <a:pt x="285750" y="477393"/>
                </a:cubicBezTo>
                <a:cubicBezTo>
                  <a:pt x="277655" y="469298"/>
                  <a:pt x="275639" y="455969"/>
                  <a:pt x="266700" y="448818"/>
                </a:cubicBezTo>
                <a:cubicBezTo>
                  <a:pt x="258860" y="442546"/>
                  <a:pt x="247650" y="442468"/>
                  <a:pt x="238125" y="439293"/>
                </a:cubicBezTo>
                <a:cubicBezTo>
                  <a:pt x="228600" y="432943"/>
                  <a:pt x="220011" y="424892"/>
                  <a:pt x="209550" y="420243"/>
                </a:cubicBezTo>
                <a:cubicBezTo>
                  <a:pt x="181865" y="407938"/>
                  <a:pt x="135953" y="395565"/>
                  <a:pt x="104775" y="391668"/>
                </a:cubicBezTo>
                <a:cubicBezTo>
                  <a:pt x="69977" y="387318"/>
                  <a:pt x="34925" y="385318"/>
                  <a:pt x="0" y="382143"/>
                </a:cubicBezTo>
                <a:cubicBezTo>
                  <a:pt x="3175" y="359918"/>
                  <a:pt x="-6350" y="331343"/>
                  <a:pt x="9525" y="315468"/>
                </a:cubicBezTo>
                <a:cubicBezTo>
                  <a:pt x="118974" y="206019"/>
                  <a:pt x="54416" y="371294"/>
                  <a:pt x="85725" y="277368"/>
                </a:cubicBezTo>
                <a:cubicBezTo>
                  <a:pt x="66675" y="274193"/>
                  <a:pt x="45343" y="277425"/>
                  <a:pt x="28575" y="267843"/>
                </a:cubicBezTo>
                <a:cubicBezTo>
                  <a:pt x="19858" y="262862"/>
                  <a:pt x="21808" y="248922"/>
                  <a:pt x="19050" y="239268"/>
                </a:cubicBezTo>
                <a:cubicBezTo>
                  <a:pt x="15454" y="226681"/>
                  <a:pt x="12700" y="213868"/>
                  <a:pt x="9525" y="201168"/>
                </a:cubicBezTo>
                <a:cubicBezTo>
                  <a:pt x="12700" y="169418"/>
                  <a:pt x="14198" y="137455"/>
                  <a:pt x="19050" y="105918"/>
                </a:cubicBezTo>
                <a:cubicBezTo>
                  <a:pt x="20577" y="95995"/>
                  <a:pt x="19139" y="80774"/>
                  <a:pt x="28575" y="77343"/>
                </a:cubicBezTo>
                <a:cubicBezTo>
                  <a:pt x="58562" y="66439"/>
                  <a:pt x="92075" y="70993"/>
                  <a:pt x="123825" y="67818"/>
                </a:cubicBezTo>
                <a:cubicBezTo>
                  <a:pt x="136525" y="64643"/>
                  <a:pt x="149893" y="63450"/>
                  <a:pt x="161925" y="58293"/>
                </a:cubicBezTo>
                <a:cubicBezTo>
                  <a:pt x="254015" y="18826"/>
                  <a:pt x="119217" y="57064"/>
                  <a:pt x="228600" y="29718"/>
                </a:cubicBezTo>
                <a:cubicBezTo>
                  <a:pt x="234950" y="20193"/>
                  <a:pt x="238492" y="-5726"/>
                  <a:pt x="247650" y="1143"/>
                </a:cubicBezTo>
                <a:cubicBezTo>
                  <a:pt x="344571" y="73834"/>
                  <a:pt x="210302" y="48935"/>
                  <a:pt x="295275" y="67818"/>
                </a:cubicBezTo>
                <a:cubicBezTo>
                  <a:pt x="314128" y="72008"/>
                  <a:pt x="333375" y="74168"/>
                  <a:pt x="352425" y="77343"/>
                </a:cubicBezTo>
                <a:cubicBezTo>
                  <a:pt x="381000" y="96393"/>
                  <a:pt x="384175" y="93218"/>
                  <a:pt x="400050" y="124968"/>
                </a:cubicBezTo>
                <a:cubicBezTo>
                  <a:pt x="404540" y="133948"/>
                  <a:pt x="403303" y="145703"/>
                  <a:pt x="409575" y="153543"/>
                </a:cubicBezTo>
                <a:cubicBezTo>
                  <a:pt x="433509" y="183461"/>
                  <a:pt x="434975" y="115443"/>
                  <a:pt x="438150" y="144018"/>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5</xdr:col>
      <xdr:colOff>171450</xdr:colOff>
      <xdr:row>76</xdr:row>
      <xdr:rowOff>70871</xdr:rowOff>
    </xdr:from>
    <xdr:to>
      <xdr:col>11</xdr:col>
      <xdr:colOff>476250</xdr:colOff>
      <xdr:row>102</xdr:row>
      <xdr:rowOff>47625</xdr:rowOff>
    </xdr:to>
    <xdr:grpSp>
      <xdr:nvGrpSpPr>
        <xdr:cNvPr id="96" name="Nunavut"/>
        <xdr:cNvGrpSpPr/>
      </xdr:nvGrpSpPr>
      <xdr:grpSpPr>
        <a:xfrm>
          <a:off x="2703979" y="12307695"/>
          <a:ext cx="3935506" cy="4055695"/>
          <a:chOff x="2703979" y="12307695"/>
          <a:chExt cx="3935506" cy="4055695"/>
        </a:xfrm>
        <a:solidFill>
          <a:srgbClr val="F5F5F5"/>
        </a:solidFill>
      </xdr:grpSpPr>
      <xdr:sp macro="" textlink="">
        <xdr:nvSpPr>
          <xdr:cNvPr id="85" name="Freeform 84"/>
          <xdr:cNvSpPr/>
        </xdr:nvSpPr>
        <xdr:spPr>
          <a:xfrm>
            <a:off x="2703979" y="14342969"/>
            <a:ext cx="2496671" cy="2020421"/>
          </a:xfrm>
          <a:custGeom>
            <a:avLst/>
            <a:gdLst>
              <a:gd name="connsiteX0" fmla="*/ 19050 w 2514600"/>
              <a:gd name="connsiteY0" fmla="*/ 228600 h 2085975"/>
              <a:gd name="connsiteX1" fmla="*/ 0 w 2514600"/>
              <a:gd name="connsiteY1" fmla="*/ 352425 h 2085975"/>
              <a:gd name="connsiteX2" fmla="*/ 9525 w 2514600"/>
              <a:gd name="connsiteY2" fmla="*/ 457200 h 2085975"/>
              <a:gd name="connsiteX3" fmla="*/ 19050 w 2514600"/>
              <a:gd name="connsiteY3" fmla="*/ 485775 h 2085975"/>
              <a:gd name="connsiteX4" fmla="*/ 57150 w 2514600"/>
              <a:gd name="connsiteY4" fmla="*/ 542925 h 2085975"/>
              <a:gd name="connsiteX5" fmla="*/ 66675 w 2514600"/>
              <a:gd name="connsiteY5" fmla="*/ 628650 h 2085975"/>
              <a:gd name="connsiteX6" fmla="*/ 85725 w 2514600"/>
              <a:gd name="connsiteY6" fmla="*/ 685800 h 2085975"/>
              <a:gd name="connsiteX7" fmla="*/ 95250 w 2514600"/>
              <a:gd name="connsiteY7" fmla="*/ 714375 h 2085975"/>
              <a:gd name="connsiteX8" fmla="*/ 104775 w 2514600"/>
              <a:gd name="connsiteY8" fmla="*/ 742950 h 2085975"/>
              <a:gd name="connsiteX9" fmla="*/ 133350 w 2514600"/>
              <a:gd name="connsiteY9" fmla="*/ 800100 h 2085975"/>
              <a:gd name="connsiteX10" fmla="*/ 200025 w 2514600"/>
              <a:gd name="connsiteY10" fmla="*/ 828675 h 2085975"/>
              <a:gd name="connsiteX11" fmla="*/ 257175 w 2514600"/>
              <a:gd name="connsiteY11" fmla="*/ 942975 h 2085975"/>
              <a:gd name="connsiteX12" fmla="*/ 276225 w 2514600"/>
              <a:gd name="connsiteY12" fmla="*/ 1000125 h 2085975"/>
              <a:gd name="connsiteX13" fmla="*/ 285750 w 2514600"/>
              <a:gd name="connsiteY13" fmla="*/ 1028700 h 2085975"/>
              <a:gd name="connsiteX14" fmla="*/ 342900 w 2514600"/>
              <a:gd name="connsiteY14" fmla="*/ 1066800 h 2085975"/>
              <a:gd name="connsiteX15" fmla="*/ 361950 w 2514600"/>
              <a:gd name="connsiteY15" fmla="*/ 1095375 h 2085975"/>
              <a:gd name="connsiteX16" fmla="*/ 419100 w 2514600"/>
              <a:gd name="connsiteY16" fmla="*/ 1114425 h 2085975"/>
              <a:gd name="connsiteX17" fmla="*/ 447675 w 2514600"/>
              <a:gd name="connsiteY17" fmla="*/ 1133475 h 2085975"/>
              <a:gd name="connsiteX18" fmla="*/ 533400 w 2514600"/>
              <a:gd name="connsiteY18" fmla="*/ 1152525 h 2085975"/>
              <a:gd name="connsiteX19" fmla="*/ 571500 w 2514600"/>
              <a:gd name="connsiteY19" fmla="*/ 1162050 h 2085975"/>
              <a:gd name="connsiteX20" fmla="*/ 590550 w 2514600"/>
              <a:gd name="connsiteY20" fmla="*/ 1190625 h 2085975"/>
              <a:gd name="connsiteX21" fmla="*/ 771525 w 2514600"/>
              <a:gd name="connsiteY21" fmla="*/ 1228725 h 2085975"/>
              <a:gd name="connsiteX22" fmla="*/ 857250 w 2514600"/>
              <a:gd name="connsiteY22" fmla="*/ 1276350 h 2085975"/>
              <a:gd name="connsiteX23" fmla="*/ 885825 w 2514600"/>
              <a:gd name="connsiteY23" fmla="*/ 1285875 h 2085975"/>
              <a:gd name="connsiteX24" fmla="*/ 990600 w 2514600"/>
              <a:gd name="connsiteY24" fmla="*/ 1314450 h 2085975"/>
              <a:gd name="connsiteX25" fmla="*/ 1047750 w 2514600"/>
              <a:gd name="connsiteY25" fmla="*/ 1352550 h 2085975"/>
              <a:gd name="connsiteX26" fmla="*/ 1209675 w 2514600"/>
              <a:gd name="connsiteY26" fmla="*/ 1381125 h 2085975"/>
              <a:gd name="connsiteX27" fmla="*/ 1200150 w 2514600"/>
              <a:gd name="connsiteY27" fmla="*/ 1466850 h 2085975"/>
              <a:gd name="connsiteX28" fmla="*/ 1190625 w 2514600"/>
              <a:gd name="connsiteY28" fmla="*/ 1504950 h 2085975"/>
              <a:gd name="connsiteX29" fmla="*/ 1209675 w 2514600"/>
              <a:gd name="connsiteY29" fmla="*/ 2085975 h 2085975"/>
              <a:gd name="connsiteX30" fmla="*/ 1247775 w 2514600"/>
              <a:gd name="connsiteY30" fmla="*/ 2076450 h 2085975"/>
              <a:gd name="connsiteX31" fmla="*/ 1276350 w 2514600"/>
              <a:gd name="connsiteY31" fmla="*/ 2066925 h 2085975"/>
              <a:gd name="connsiteX32" fmla="*/ 1371600 w 2514600"/>
              <a:gd name="connsiteY32" fmla="*/ 2076450 h 2085975"/>
              <a:gd name="connsiteX33" fmla="*/ 1571625 w 2514600"/>
              <a:gd name="connsiteY33" fmla="*/ 2066925 h 2085975"/>
              <a:gd name="connsiteX34" fmla="*/ 1600200 w 2514600"/>
              <a:gd name="connsiteY34" fmla="*/ 2057400 h 2085975"/>
              <a:gd name="connsiteX35" fmla="*/ 1666875 w 2514600"/>
              <a:gd name="connsiteY35" fmla="*/ 2047875 h 2085975"/>
              <a:gd name="connsiteX36" fmla="*/ 1752600 w 2514600"/>
              <a:gd name="connsiteY36" fmla="*/ 2009775 h 2085975"/>
              <a:gd name="connsiteX37" fmla="*/ 1800225 w 2514600"/>
              <a:gd name="connsiteY37" fmla="*/ 1924050 h 2085975"/>
              <a:gd name="connsiteX38" fmla="*/ 1809750 w 2514600"/>
              <a:gd name="connsiteY38" fmla="*/ 1876425 h 2085975"/>
              <a:gd name="connsiteX39" fmla="*/ 1800225 w 2514600"/>
              <a:gd name="connsiteY39" fmla="*/ 1762125 h 2085975"/>
              <a:gd name="connsiteX40" fmla="*/ 1828800 w 2514600"/>
              <a:gd name="connsiteY40" fmla="*/ 1752600 h 2085975"/>
              <a:gd name="connsiteX41" fmla="*/ 1876425 w 2514600"/>
              <a:gd name="connsiteY41" fmla="*/ 1733550 h 2085975"/>
              <a:gd name="connsiteX42" fmla="*/ 1905000 w 2514600"/>
              <a:gd name="connsiteY42" fmla="*/ 1704975 h 2085975"/>
              <a:gd name="connsiteX43" fmla="*/ 1914525 w 2514600"/>
              <a:gd name="connsiteY43" fmla="*/ 1666875 h 2085975"/>
              <a:gd name="connsiteX44" fmla="*/ 1933575 w 2514600"/>
              <a:gd name="connsiteY44" fmla="*/ 1609725 h 2085975"/>
              <a:gd name="connsiteX45" fmla="*/ 2000250 w 2514600"/>
              <a:gd name="connsiteY45" fmla="*/ 1581150 h 2085975"/>
              <a:gd name="connsiteX46" fmla="*/ 2028825 w 2514600"/>
              <a:gd name="connsiteY46" fmla="*/ 1562100 h 2085975"/>
              <a:gd name="connsiteX47" fmla="*/ 2066925 w 2514600"/>
              <a:gd name="connsiteY47" fmla="*/ 1543050 h 2085975"/>
              <a:gd name="connsiteX48" fmla="*/ 2085975 w 2514600"/>
              <a:gd name="connsiteY48" fmla="*/ 1514475 h 2085975"/>
              <a:gd name="connsiteX49" fmla="*/ 2076450 w 2514600"/>
              <a:gd name="connsiteY49" fmla="*/ 1409700 h 2085975"/>
              <a:gd name="connsiteX50" fmla="*/ 2047875 w 2514600"/>
              <a:gd name="connsiteY50" fmla="*/ 1390650 h 2085975"/>
              <a:gd name="connsiteX51" fmla="*/ 1895475 w 2514600"/>
              <a:gd name="connsiteY51" fmla="*/ 1362075 h 2085975"/>
              <a:gd name="connsiteX52" fmla="*/ 1876425 w 2514600"/>
              <a:gd name="connsiteY52" fmla="*/ 1333500 h 2085975"/>
              <a:gd name="connsiteX53" fmla="*/ 1952625 w 2514600"/>
              <a:gd name="connsiteY53" fmla="*/ 1333500 h 2085975"/>
              <a:gd name="connsiteX54" fmla="*/ 1981200 w 2514600"/>
              <a:gd name="connsiteY54" fmla="*/ 1352550 h 2085975"/>
              <a:gd name="connsiteX55" fmla="*/ 2038350 w 2514600"/>
              <a:gd name="connsiteY55" fmla="*/ 1333500 h 2085975"/>
              <a:gd name="connsiteX56" fmla="*/ 2124075 w 2514600"/>
              <a:gd name="connsiteY56" fmla="*/ 1314450 h 2085975"/>
              <a:gd name="connsiteX57" fmla="*/ 2152650 w 2514600"/>
              <a:gd name="connsiteY57" fmla="*/ 1285875 h 2085975"/>
              <a:gd name="connsiteX58" fmla="*/ 2181225 w 2514600"/>
              <a:gd name="connsiteY58" fmla="*/ 1276350 h 2085975"/>
              <a:gd name="connsiteX59" fmla="*/ 2190750 w 2514600"/>
              <a:gd name="connsiteY59" fmla="*/ 1247775 h 2085975"/>
              <a:gd name="connsiteX60" fmla="*/ 2209800 w 2514600"/>
              <a:gd name="connsiteY60" fmla="*/ 1219200 h 2085975"/>
              <a:gd name="connsiteX61" fmla="*/ 2228850 w 2514600"/>
              <a:gd name="connsiteY61" fmla="*/ 1143000 h 2085975"/>
              <a:gd name="connsiteX62" fmla="*/ 2238375 w 2514600"/>
              <a:gd name="connsiteY62" fmla="*/ 1114425 h 2085975"/>
              <a:gd name="connsiteX63" fmla="*/ 2228850 w 2514600"/>
              <a:gd name="connsiteY63" fmla="*/ 1038225 h 2085975"/>
              <a:gd name="connsiteX64" fmla="*/ 2181225 w 2514600"/>
              <a:gd name="connsiteY64" fmla="*/ 1047750 h 2085975"/>
              <a:gd name="connsiteX65" fmla="*/ 2124075 w 2514600"/>
              <a:gd name="connsiteY65" fmla="*/ 1066800 h 2085975"/>
              <a:gd name="connsiteX66" fmla="*/ 2095500 w 2514600"/>
              <a:gd name="connsiteY66" fmla="*/ 1047750 h 2085975"/>
              <a:gd name="connsiteX67" fmla="*/ 2076450 w 2514600"/>
              <a:gd name="connsiteY67" fmla="*/ 1019175 h 2085975"/>
              <a:gd name="connsiteX68" fmla="*/ 2047875 w 2514600"/>
              <a:gd name="connsiteY68" fmla="*/ 1009650 h 2085975"/>
              <a:gd name="connsiteX69" fmla="*/ 2028825 w 2514600"/>
              <a:gd name="connsiteY69" fmla="*/ 981075 h 2085975"/>
              <a:gd name="connsiteX70" fmla="*/ 2038350 w 2514600"/>
              <a:gd name="connsiteY70" fmla="*/ 952500 h 2085975"/>
              <a:gd name="connsiteX71" fmla="*/ 2057400 w 2514600"/>
              <a:gd name="connsiteY71" fmla="*/ 1009650 h 2085975"/>
              <a:gd name="connsiteX72" fmla="*/ 2085975 w 2514600"/>
              <a:gd name="connsiteY72" fmla="*/ 1028700 h 2085975"/>
              <a:gd name="connsiteX73" fmla="*/ 2124075 w 2514600"/>
              <a:gd name="connsiteY73" fmla="*/ 1019175 h 2085975"/>
              <a:gd name="connsiteX74" fmla="*/ 2209800 w 2514600"/>
              <a:gd name="connsiteY74" fmla="*/ 1009650 h 2085975"/>
              <a:gd name="connsiteX75" fmla="*/ 2228850 w 2514600"/>
              <a:gd name="connsiteY75" fmla="*/ 981075 h 2085975"/>
              <a:gd name="connsiteX76" fmla="*/ 2238375 w 2514600"/>
              <a:gd name="connsiteY76" fmla="*/ 933450 h 2085975"/>
              <a:gd name="connsiteX77" fmla="*/ 2228850 w 2514600"/>
              <a:gd name="connsiteY77" fmla="*/ 866775 h 2085975"/>
              <a:gd name="connsiteX78" fmla="*/ 2257425 w 2514600"/>
              <a:gd name="connsiteY78" fmla="*/ 847725 h 2085975"/>
              <a:gd name="connsiteX79" fmla="*/ 2400300 w 2514600"/>
              <a:gd name="connsiteY79" fmla="*/ 828675 h 2085975"/>
              <a:gd name="connsiteX80" fmla="*/ 2409825 w 2514600"/>
              <a:gd name="connsiteY80" fmla="*/ 781050 h 2085975"/>
              <a:gd name="connsiteX81" fmla="*/ 2438400 w 2514600"/>
              <a:gd name="connsiteY81" fmla="*/ 762000 h 2085975"/>
              <a:gd name="connsiteX82" fmla="*/ 2476500 w 2514600"/>
              <a:gd name="connsiteY82" fmla="*/ 704850 h 2085975"/>
              <a:gd name="connsiteX83" fmla="*/ 2476500 w 2514600"/>
              <a:gd name="connsiteY83" fmla="*/ 704850 h 2085975"/>
              <a:gd name="connsiteX84" fmla="*/ 2486025 w 2514600"/>
              <a:gd name="connsiteY84" fmla="*/ 676275 h 2085975"/>
              <a:gd name="connsiteX85" fmla="*/ 2495550 w 2514600"/>
              <a:gd name="connsiteY85" fmla="*/ 638175 h 2085975"/>
              <a:gd name="connsiteX86" fmla="*/ 2514600 w 2514600"/>
              <a:gd name="connsiteY86" fmla="*/ 600075 h 2085975"/>
              <a:gd name="connsiteX87" fmla="*/ 2486025 w 2514600"/>
              <a:gd name="connsiteY87" fmla="*/ 533400 h 2085975"/>
              <a:gd name="connsiteX88" fmla="*/ 2428875 w 2514600"/>
              <a:gd name="connsiteY88" fmla="*/ 476250 h 2085975"/>
              <a:gd name="connsiteX89" fmla="*/ 2428875 w 2514600"/>
              <a:gd name="connsiteY89" fmla="*/ 342900 h 2085975"/>
              <a:gd name="connsiteX90" fmla="*/ 2371725 w 2514600"/>
              <a:gd name="connsiteY90" fmla="*/ 304800 h 2085975"/>
              <a:gd name="connsiteX91" fmla="*/ 2343150 w 2514600"/>
              <a:gd name="connsiteY91" fmla="*/ 285750 h 2085975"/>
              <a:gd name="connsiteX92" fmla="*/ 2276475 w 2514600"/>
              <a:gd name="connsiteY92" fmla="*/ 266700 h 2085975"/>
              <a:gd name="connsiteX93" fmla="*/ 2238375 w 2514600"/>
              <a:gd name="connsiteY93" fmla="*/ 276225 h 2085975"/>
              <a:gd name="connsiteX94" fmla="*/ 2219325 w 2514600"/>
              <a:gd name="connsiteY94" fmla="*/ 333375 h 2085975"/>
              <a:gd name="connsiteX95" fmla="*/ 2228850 w 2514600"/>
              <a:gd name="connsiteY95" fmla="*/ 533400 h 2085975"/>
              <a:gd name="connsiteX96" fmla="*/ 2228850 w 2514600"/>
              <a:gd name="connsiteY96" fmla="*/ 704850 h 2085975"/>
              <a:gd name="connsiteX97" fmla="*/ 2200275 w 2514600"/>
              <a:gd name="connsiteY97" fmla="*/ 723900 h 2085975"/>
              <a:gd name="connsiteX98" fmla="*/ 2133600 w 2514600"/>
              <a:gd name="connsiteY98" fmla="*/ 714375 h 2085975"/>
              <a:gd name="connsiteX99" fmla="*/ 2114550 w 2514600"/>
              <a:gd name="connsiteY99" fmla="*/ 685800 h 2085975"/>
              <a:gd name="connsiteX100" fmla="*/ 2095500 w 2514600"/>
              <a:gd name="connsiteY100" fmla="*/ 628650 h 2085975"/>
              <a:gd name="connsiteX101" fmla="*/ 2066925 w 2514600"/>
              <a:gd name="connsiteY101" fmla="*/ 504825 h 2085975"/>
              <a:gd name="connsiteX102" fmla="*/ 2038350 w 2514600"/>
              <a:gd name="connsiteY102" fmla="*/ 447675 h 2085975"/>
              <a:gd name="connsiteX103" fmla="*/ 2009775 w 2514600"/>
              <a:gd name="connsiteY103" fmla="*/ 438150 h 2085975"/>
              <a:gd name="connsiteX104" fmla="*/ 1971675 w 2514600"/>
              <a:gd name="connsiteY104" fmla="*/ 447675 h 2085975"/>
              <a:gd name="connsiteX105" fmla="*/ 1962150 w 2514600"/>
              <a:gd name="connsiteY105" fmla="*/ 476250 h 2085975"/>
              <a:gd name="connsiteX106" fmla="*/ 1933575 w 2514600"/>
              <a:gd name="connsiteY106" fmla="*/ 504825 h 2085975"/>
              <a:gd name="connsiteX107" fmla="*/ 1914525 w 2514600"/>
              <a:gd name="connsiteY107" fmla="*/ 561975 h 2085975"/>
              <a:gd name="connsiteX108" fmla="*/ 1876425 w 2514600"/>
              <a:gd name="connsiteY108" fmla="*/ 495300 h 2085975"/>
              <a:gd name="connsiteX109" fmla="*/ 1838325 w 2514600"/>
              <a:gd name="connsiteY109" fmla="*/ 438150 h 2085975"/>
              <a:gd name="connsiteX110" fmla="*/ 1819275 w 2514600"/>
              <a:gd name="connsiteY110" fmla="*/ 409575 h 2085975"/>
              <a:gd name="connsiteX111" fmla="*/ 1771650 w 2514600"/>
              <a:gd name="connsiteY111" fmla="*/ 342900 h 2085975"/>
              <a:gd name="connsiteX112" fmla="*/ 1743075 w 2514600"/>
              <a:gd name="connsiteY112" fmla="*/ 333375 h 2085975"/>
              <a:gd name="connsiteX113" fmla="*/ 1743075 w 2514600"/>
              <a:gd name="connsiteY113" fmla="*/ 228600 h 2085975"/>
              <a:gd name="connsiteX114" fmla="*/ 1724025 w 2514600"/>
              <a:gd name="connsiteY114" fmla="*/ 200025 h 2085975"/>
              <a:gd name="connsiteX115" fmla="*/ 1704975 w 2514600"/>
              <a:gd name="connsiteY115" fmla="*/ 142875 h 2085975"/>
              <a:gd name="connsiteX116" fmla="*/ 1685925 w 2514600"/>
              <a:gd name="connsiteY116" fmla="*/ 85725 h 2085975"/>
              <a:gd name="connsiteX117" fmla="*/ 1657350 w 2514600"/>
              <a:gd name="connsiteY117" fmla="*/ 57150 h 2085975"/>
              <a:gd name="connsiteX118" fmla="*/ 1647825 w 2514600"/>
              <a:gd name="connsiteY118" fmla="*/ 28575 h 2085975"/>
              <a:gd name="connsiteX119" fmla="*/ 1590675 w 2514600"/>
              <a:gd name="connsiteY119" fmla="*/ 0 h 2085975"/>
              <a:gd name="connsiteX120" fmla="*/ 1562100 w 2514600"/>
              <a:gd name="connsiteY120" fmla="*/ 38100 h 2085975"/>
              <a:gd name="connsiteX121" fmla="*/ 1552575 w 2514600"/>
              <a:gd name="connsiteY121" fmla="*/ 66675 h 2085975"/>
              <a:gd name="connsiteX122" fmla="*/ 1524000 w 2514600"/>
              <a:gd name="connsiteY122" fmla="*/ 171450 h 2085975"/>
              <a:gd name="connsiteX123" fmla="*/ 1533525 w 2514600"/>
              <a:gd name="connsiteY123" fmla="*/ 266700 h 2085975"/>
              <a:gd name="connsiteX124" fmla="*/ 1562100 w 2514600"/>
              <a:gd name="connsiteY124" fmla="*/ 295275 h 2085975"/>
              <a:gd name="connsiteX125" fmla="*/ 1581150 w 2514600"/>
              <a:gd name="connsiteY125" fmla="*/ 323850 h 2085975"/>
              <a:gd name="connsiteX126" fmla="*/ 1609725 w 2514600"/>
              <a:gd name="connsiteY126" fmla="*/ 381000 h 2085975"/>
              <a:gd name="connsiteX127" fmla="*/ 1638300 w 2514600"/>
              <a:gd name="connsiteY127" fmla="*/ 400050 h 2085975"/>
              <a:gd name="connsiteX128" fmla="*/ 1685925 w 2514600"/>
              <a:gd name="connsiteY128" fmla="*/ 457200 h 2085975"/>
              <a:gd name="connsiteX129" fmla="*/ 1676400 w 2514600"/>
              <a:gd name="connsiteY129" fmla="*/ 514350 h 2085975"/>
              <a:gd name="connsiteX130" fmla="*/ 1666875 w 2514600"/>
              <a:gd name="connsiteY130" fmla="*/ 619125 h 2085975"/>
              <a:gd name="connsiteX131" fmla="*/ 1657350 w 2514600"/>
              <a:gd name="connsiteY131" fmla="*/ 647700 h 2085975"/>
              <a:gd name="connsiteX132" fmla="*/ 1628775 w 2514600"/>
              <a:gd name="connsiteY132" fmla="*/ 657225 h 2085975"/>
              <a:gd name="connsiteX133" fmla="*/ 1543050 w 2514600"/>
              <a:gd name="connsiteY133" fmla="*/ 647700 h 2085975"/>
              <a:gd name="connsiteX134" fmla="*/ 1552575 w 2514600"/>
              <a:gd name="connsiteY134" fmla="*/ 609600 h 2085975"/>
              <a:gd name="connsiteX135" fmla="*/ 1543050 w 2514600"/>
              <a:gd name="connsiteY135" fmla="*/ 476250 h 2085975"/>
              <a:gd name="connsiteX136" fmla="*/ 1504950 w 2514600"/>
              <a:gd name="connsiteY136" fmla="*/ 419100 h 2085975"/>
              <a:gd name="connsiteX137" fmla="*/ 1466850 w 2514600"/>
              <a:gd name="connsiteY137" fmla="*/ 409575 h 2085975"/>
              <a:gd name="connsiteX138" fmla="*/ 1438275 w 2514600"/>
              <a:gd name="connsiteY138" fmla="*/ 400050 h 2085975"/>
              <a:gd name="connsiteX139" fmla="*/ 1371600 w 2514600"/>
              <a:gd name="connsiteY139" fmla="*/ 409575 h 2085975"/>
              <a:gd name="connsiteX140" fmla="*/ 1362075 w 2514600"/>
              <a:gd name="connsiteY140" fmla="*/ 438150 h 2085975"/>
              <a:gd name="connsiteX141" fmla="*/ 1371600 w 2514600"/>
              <a:gd name="connsiteY141" fmla="*/ 504825 h 2085975"/>
              <a:gd name="connsiteX142" fmla="*/ 1409700 w 2514600"/>
              <a:gd name="connsiteY142" fmla="*/ 561975 h 2085975"/>
              <a:gd name="connsiteX143" fmla="*/ 1447800 w 2514600"/>
              <a:gd name="connsiteY143" fmla="*/ 619125 h 2085975"/>
              <a:gd name="connsiteX144" fmla="*/ 1438275 w 2514600"/>
              <a:gd name="connsiteY144" fmla="*/ 676275 h 2085975"/>
              <a:gd name="connsiteX145" fmla="*/ 1381125 w 2514600"/>
              <a:gd name="connsiteY145" fmla="*/ 695325 h 2085975"/>
              <a:gd name="connsiteX146" fmla="*/ 1171575 w 2514600"/>
              <a:gd name="connsiteY146" fmla="*/ 676275 h 2085975"/>
              <a:gd name="connsiteX147" fmla="*/ 1066800 w 2514600"/>
              <a:gd name="connsiteY147" fmla="*/ 685800 h 2085975"/>
              <a:gd name="connsiteX148" fmla="*/ 1038225 w 2514600"/>
              <a:gd name="connsiteY148" fmla="*/ 695325 h 2085975"/>
              <a:gd name="connsiteX149" fmla="*/ 1009650 w 2514600"/>
              <a:gd name="connsiteY149" fmla="*/ 685800 h 2085975"/>
              <a:gd name="connsiteX150" fmla="*/ 962025 w 2514600"/>
              <a:gd name="connsiteY150" fmla="*/ 600075 h 2085975"/>
              <a:gd name="connsiteX151" fmla="*/ 952500 w 2514600"/>
              <a:gd name="connsiteY151" fmla="*/ 561975 h 2085975"/>
              <a:gd name="connsiteX152" fmla="*/ 942975 w 2514600"/>
              <a:gd name="connsiteY152" fmla="*/ 533400 h 2085975"/>
              <a:gd name="connsiteX153" fmla="*/ 923925 w 2514600"/>
              <a:gd name="connsiteY153" fmla="*/ 504825 h 2085975"/>
              <a:gd name="connsiteX154" fmla="*/ 876300 w 2514600"/>
              <a:gd name="connsiteY154" fmla="*/ 514350 h 2085975"/>
              <a:gd name="connsiteX155" fmla="*/ 847725 w 2514600"/>
              <a:gd name="connsiteY155" fmla="*/ 523875 h 2085975"/>
              <a:gd name="connsiteX156" fmla="*/ 828675 w 2514600"/>
              <a:gd name="connsiteY156" fmla="*/ 581025 h 2085975"/>
              <a:gd name="connsiteX157" fmla="*/ 790575 w 2514600"/>
              <a:gd name="connsiteY157" fmla="*/ 666750 h 2085975"/>
              <a:gd name="connsiteX158" fmla="*/ 771525 w 2514600"/>
              <a:gd name="connsiteY158" fmla="*/ 695325 h 2085975"/>
              <a:gd name="connsiteX159" fmla="*/ 781050 w 2514600"/>
              <a:gd name="connsiteY159" fmla="*/ 723900 h 2085975"/>
              <a:gd name="connsiteX160" fmla="*/ 809625 w 2514600"/>
              <a:gd name="connsiteY160" fmla="*/ 714375 h 2085975"/>
              <a:gd name="connsiteX161" fmla="*/ 857250 w 2514600"/>
              <a:gd name="connsiteY161" fmla="*/ 704850 h 2085975"/>
              <a:gd name="connsiteX162" fmla="*/ 847725 w 2514600"/>
              <a:gd name="connsiteY162" fmla="*/ 742950 h 2085975"/>
              <a:gd name="connsiteX163" fmla="*/ 790575 w 2514600"/>
              <a:gd name="connsiteY163" fmla="*/ 790575 h 2085975"/>
              <a:gd name="connsiteX164" fmla="*/ 723900 w 2514600"/>
              <a:gd name="connsiteY164" fmla="*/ 762000 h 2085975"/>
              <a:gd name="connsiteX165" fmla="*/ 676275 w 2514600"/>
              <a:gd name="connsiteY165" fmla="*/ 723900 h 2085975"/>
              <a:gd name="connsiteX166" fmla="*/ 657225 w 2514600"/>
              <a:gd name="connsiteY166" fmla="*/ 695325 h 2085975"/>
              <a:gd name="connsiteX167" fmla="*/ 600075 w 2514600"/>
              <a:gd name="connsiteY167" fmla="*/ 657225 h 2085975"/>
              <a:gd name="connsiteX168" fmla="*/ 476250 w 2514600"/>
              <a:gd name="connsiteY168" fmla="*/ 638175 h 2085975"/>
              <a:gd name="connsiteX169" fmla="*/ 447675 w 2514600"/>
              <a:gd name="connsiteY169" fmla="*/ 628650 h 2085975"/>
              <a:gd name="connsiteX170" fmla="*/ 352425 w 2514600"/>
              <a:gd name="connsiteY170" fmla="*/ 609600 h 2085975"/>
              <a:gd name="connsiteX171" fmla="*/ 323850 w 2514600"/>
              <a:gd name="connsiteY171" fmla="*/ 590550 h 2085975"/>
              <a:gd name="connsiteX172" fmla="*/ 314325 w 2514600"/>
              <a:gd name="connsiteY172" fmla="*/ 561975 h 2085975"/>
              <a:gd name="connsiteX173" fmla="*/ 323850 w 2514600"/>
              <a:gd name="connsiteY173" fmla="*/ 523875 h 2085975"/>
              <a:gd name="connsiteX174" fmla="*/ 381000 w 2514600"/>
              <a:gd name="connsiteY174" fmla="*/ 495300 h 2085975"/>
              <a:gd name="connsiteX175" fmla="*/ 371475 w 2514600"/>
              <a:gd name="connsiteY175" fmla="*/ 419100 h 2085975"/>
              <a:gd name="connsiteX176" fmla="*/ 276225 w 2514600"/>
              <a:gd name="connsiteY176" fmla="*/ 400050 h 2085975"/>
              <a:gd name="connsiteX177" fmla="*/ 161925 w 2514600"/>
              <a:gd name="connsiteY177" fmla="*/ 323850 h 2085975"/>
              <a:gd name="connsiteX178" fmla="*/ 133350 w 2514600"/>
              <a:gd name="connsiteY178" fmla="*/ 314325 h 2085975"/>
              <a:gd name="connsiteX179" fmla="*/ 76200 w 2514600"/>
              <a:gd name="connsiteY179" fmla="*/ 276225 h 2085975"/>
              <a:gd name="connsiteX180" fmla="*/ 47625 w 2514600"/>
              <a:gd name="connsiteY180" fmla="*/ 257175 h 2085975"/>
              <a:gd name="connsiteX181" fmla="*/ 19050 w 2514600"/>
              <a:gd name="connsiteY181" fmla="*/ 228600 h 2085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Lst>
            <a:rect l="l" t="t" r="r" b="b"/>
            <a:pathLst>
              <a:path w="2514600" h="2085975">
                <a:moveTo>
                  <a:pt x="19050" y="228600"/>
                </a:moveTo>
                <a:cubicBezTo>
                  <a:pt x="11799" y="264855"/>
                  <a:pt x="0" y="317826"/>
                  <a:pt x="0" y="352425"/>
                </a:cubicBezTo>
                <a:cubicBezTo>
                  <a:pt x="0" y="387494"/>
                  <a:pt x="4565" y="422483"/>
                  <a:pt x="9525" y="457200"/>
                </a:cubicBezTo>
                <a:cubicBezTo>
                  <a:pt x="10945" y="467139"/>
                  <a:pt x="14174" y="476998"/>
                  <a:pt x="19050" y="485775"/>
                </a:cubicBezTo>
                <a:cubicBezTo>
                  <a:pt x="30169" y="505789"/>
                  <a:pt x="57150" y="542925"/>
                  <a:pt x="57150" y="542925"/>
                </a:cubicBezTo>
                <a:cubicBezTo>
                  <a:pt x="60325" y="571500"/>
                  <a:pt x="61036" y="600457"/>
                  <a:pt x="66675" y="628650"/>
                </a:cubicBezTo>
                <a:cubicBezTo>
                  <a:pt x="70613" y="648341"/>
                  <a:pt x="79375" y="666750"/>
                  <a:pt x="85725" y="685800"/>
                </a:cubicBezTo>
                <a:lnTo>
                  <a:pt x="95250" y="714375"/>
                </a:lnTo>
                <a:lnTo>
                  <a:pt x="104775" y="742950"/>
                </a:lnTo>
                <a:cubicBezTo>
                  <a:pt x="112522" y="766191"/>
                  <a:pt x="114886" y="781636"/>
                  <a:pt x="133350" y="800100"/>
                </a:cubicBezTo>
                <a:cubicBezTo>
                  <a:pt x="155276" y="822026"/>
                  <a:pt x="170878" y="821388"/>
                  <a:pt x="200025" y="828675"/>
                </a:cubicBezTo>
                <a:cubicBezTo>
                  <a:pt x="226315" y="907545"/>
                  <a:pt x="207936" y="869117"/>
                  <a:pt x="257175" y="942975"/>
                </a:cubicBezTo>
                <a:cubicBezTo>
                  <a:pt x="268314" y="959683"/>
                  <a:pt x="269875" y="981075"/>
                  <a:pt x="276225" y="1000125"/>
                </a:cubicBezTo>
                <a:cubicBezTo>
                  <a:pt x="279400" y="1009650"/>
                  <a:pt x="277396" y="1023131"/>
                  <a:pt x="285750" y="1028700"/>
                </a:cubicBezTo>
                <a:lnTo>
                  <a:pt x="342900" y="1066800"/>
                </a:lnTo>
                <a:cubicBezTo>
                  <a:pt x="349250" y="1076325"/>
                  <a:pt x="352242" y="1089308"/>
                  <a:pt x="361950" y="1095375"/>
                </a:cubicBezTo>
                <a:cubicBezTo>
                  <a:pt x="378978" y="1106018"/>
                  <a:pt x="419100" y="1114425"/>
                  <a:pt x="419100" y="1114425"/>
                </a:cubicBezTo>
                <a:cubicBezTo>
                  <a:pt x="428625" y="1120775"/>
                  <a:pt x="437436" y="1128355"/>
                  <a:pt x="447675" y="1133475"/>
                </a:cubicBezTo>
                <a:cubicBezTo>
                  <a:pt x="472391" y="1145833"/>
                  <a:pt x="509011" y="1147647"/>
                  <a:pt x="533400" y="1152525"/>
                </a:cubicBezTo>
                <a:cubicBezTo>
                  <a:pt x="546237" y="1155092"/>
                  <a:pt x="558800" y="1158875"/>
                  <a:pt x="571500" y="1162050"/>
                </a:cubicBezTo>
                <a:cubicBezTo>
                  <a:pt x="577850" y="1171575"/>
                  <a:pt x="585430" y="1180386"/>
                  <a:pt x="590550" y="1190625"/>
                </a:cubicBezTo>
                <a:cubicBezTo>
                  <a:pt x="632383" y="1274290"/>
                  <a:pt x="509056" y="1214143"/>
                  <a:pt x="771525" y="1228725"/>
                </a:cubicBezTo>
                <a:cubicBezTo>
                  <a:pt x="821820" y="1245490"/>
                  <a:pt x="791746" y="1232681"/>
                  <a:pt x="857250" y="1276350"/>
                </a:cubicBezTo>
                <a:cubicBezTo>
                  <a:pt x="865604" y="1281919"/>
                  <a:pt x="876139" y="1283233"/>
                  <a:pt x="885825" y="1285875"/>
                </a:cubicBezTo>
                <a:cubicBezTo>
                  <a:pt x="1003993" y="1318103"/>
                  <a:pt x="924828" y="1292526"/>
                  <a:pt x="990600" y="1314450"/>
                </a:cubicBezTo>
                <a:cubicBezTo>
                  <a:pt x="1009650" y="1327150"/>
                  <a:pt x="1026030" y="1345310"/>
                  <a:pt x="1047750" y="1352550"/>
                </a:cubicBezTo>
                <a:cubicBezTo>
                  <a:pt x="1138169" y="1382690"/>
                  <a:pt x="1084902" y="1369782"/>
                  <a:pt x="1209675" y="1381125"/>
                </a:cubicBezTo>
                <a:cubicBezTo>
                  <a:pt x="1206500" y="1409700"/>
                  <a:pt x="1204522" y="1438433"/>
                  <a:pt x="1200150" y="1466850"/>
                </a:cubicBezTo>
                <a:cubicBezTo>
                  <a:pt x="1198159" y="1479789"/>
                  <a:pt x="1190625" y="1491859"/>
                  <a:pt x="1190625" y="1504950"/>
                </a:cubicBezTo>
                <a:cubicBezTo>
                  <a:pt x="1190625" y="1717622"/>
                  <a:pt x="1199989" y="1882561"/>
                  <a:pt x="1209675" y="2085975"/>
                </a:cubicBezTo>
                <a:cubicBezTo>
                  <a:pt x="1222375" y="2082800"/>
                  <a:pt x="1235188" y="2080046"/>
                  <a:pt x="1247775" y="2076450"/>
                </a:cubicBezTo>
                <a:cubicBezTo>
                  <a:pt x="1257429" y="2073692"/>
                  <a:pt x="1266310" y="2066925"/>
                  <a:pt x="1276350" y="2066925"/>
                </a:cubicBezTo>
                <a:cubicBezTo>
                  <a:pt x="1308258" y="2066925"/>
                  <a:pt x="1339850" y="2073275"/>
                  <a:pt x="1371600" y="2076450"/>
                </a:cubicBezTo>
                <a:cubicBezTo>
                  <a:pt x="1438275" y="2073275"/>
                  <a:pt x="1505105" y="2072468"/>
                  <a:pt x="1571625" y="2066925"/>
                </a:cubicBezTo>
                <a:cubicBezTo>
                  <a:pt x="1581631" y="2066091"/>
                  <a:pt x="1590355" y="2059369"/>
                  <a:pt x="1600200" y="2057400"/>
                </a:cubicBezTo>
                <a:cubicBezTo>
                  <a:pt x="1622215" y="2052997"/>
                  <a:pt x="1644650" y="2051050"/>
                  <a:pt x="1666875" y="2047875"/>
                </a:cubicBezTo>
                <a:cubicBezTo>
                  <a:pt x="1734885" y="2025205"/>
                  <a:pt x="1707317" y="2039964"/>
                  <a:pt x="1752600" y="2009775"/>
                </a:cubicBezTo>
                <a:cubicBezTo>
                  <a:pt x="1780977" y="1967209"/>
                  <a:pt x="1790166" y="1964286"/>
                  <a:pt x="1800225" y="1924050"/>
                </a:cubicBezTo>
                <a:cubicBezTo>
                  <a:pt x="1804152" y="1908344"/>
                  <a:pt x="1806575" y="1892300"/>
                  <a:pt x="1809750" y="1876425"/>
                </a:cubicBezTo>
                <a:cubicBezTo>
                  <a:pt x="1806575" y="1838325"/>
                  <a:pt x="1794412" y="1799912"/>
                  <a:pt x="1800225" y="1762125"/>
                </a:cubicBezTo>
                <a:cubicBezTo>
                  <a:pt x="1801752" y="1752202"/>
                  <a:pt x="1819399" y="1756125"/>
                  <a:pt x="1828800" y="1752600"/>
                </a:cubicBezTo>
                <a:cubicBezTo>
                  <a:pt x="1844809" y="1746597"/>
                  <a:pt x="1860550" y="1739900"/>
                  <a:pt x="1876425" y="1733550"/>
                </a:cubicBezTo>
                <a:cubicBezTo>
                  <a:pt x="1885950" y="1724025"/>
                  <a:pt x="1898317" y="1716671"/>
                  <a:pt x="1905000" y="1704975"/>
                </a:cubicBezTo>
                <a:cubicBezTo>
                  <a:pt x="1911495" y="1693609"/>
                  <a:pt x="1910763" y="1679414"/>
                  <a:pt x="1914525" y="1666875"/>
                </a:cubicBezTo>
                <a:cubicBezTo>
                  <a:pt x="1920295" y="1647641"/>
                  <a:pt x="1927225" y="1628775"/>
                  <a:pt x="1933575" y="1609725"/>
                </a:cubicBezTo>
                <a:cubicBezTo>
                  <a:pt x="1939555" y="1591785"/>
                  <a:pt x="1989338" y="1583878"/>
                  <a:pt x="2000250" y="1581150"/>
                </a:cubicBezTo>
                <a:cubicBezTo>
                  <a:pt x="2009775" y="1574800"/>
                  <a:pt x="2018886" y="1567780"/>
                  <a:pt x="2028825" y="1562100"/>
                </a:cubicBezTo>
                <a:cubicBezTo>
                  <a:pt x="2041153" y="1555055"/>
                  <a:pt x="2056017" y="1552140"/>
                  <a:pt x="2066925" y="1543050"/>
                </a:cubicBezTo>
                <a:cubicBezTo>
                  <a:pt x="2075719" y="1535721"/>
                  <a:pt x="2079625" y="1524000"/>
                  <a:pt x="2085975" y="1514475"/>
                </a:cubicBezTo>
                <a:cubicBezTo>
                  <a:pt x="2082800" y="1479550"/>
                  <a:pt x="2086763" y="1443218"/>
                  <a:pt x="2076450" y="1409700"/>
                </a:cubicBezTo>
                <a:cubicBezTo>
                  <a:pt x="2073083" y="1398759"/>
                  <a:pt x="2058336" y="1395299"/>
                  <a:pt x="2047875" y="1390650"/>
                </a:cubicBezTo>
                <a:cubicBezTo>
                  <a:pt x="1988654" y="1364330"/>
                  <a:pt x="1965895" y="1369117"/>
                  <a:pt x="1895475" y="1362075"/>
                </a:cubicBezTo>
                <a:cubicBezTo>
                  <a:pt x="1889125" y="1352550"/>
                  <a:pt x="1869556" y="1342658"/>
                  <a:pt x="1876425" y="1333500"/>
                </a:cubicBezTo>
                <a:cubicBezTo>
                  <a:pt x="1894815" y="1308979"/>
                  <a:pt x="1932928" y="1326934"/>
                  <a:pt x="1952625" y="1333500"/>
                </a:cubicBezTo>
                <a:cubicBezTo>
                  <a:pt x="1962150" y="1339850"/>
                  <a:pt x="1969752" y="1352550"/>
                  <a:pt x="1981200" y="1352550"/>
                </a:cubicBezTo>
                <a:cubicBezTo>
                  <a:pt x="2001280" y="1352550"/>
                  <a:pt x="2019300" y="1339850"/>
                  <a:pt x="2038350" y="1333500"/>
                </a:cubicBezTo>
                <a:cubicBezTo>
                  <a:pt x="2085247" y="1317868"/>
                  <a:pt x="2057021" y="1325626"/>
                  <a:pt x="2124075" y="1314450"/>
                </a:cubicBezTo>
                <a:cubicBezTo>
                  <a:pt x="2133600" y="1304925"/>
                  <a:pt x="2141442" y="1293347"/>
                  <a:pt x="2152650" y="1285875"/>
                </a:cubicBezTo>
                <a:cubicBezTo>
                  <a:pt x="2161004" y="1280306"/>
                  <a:pt x="2174125" y="1283450"/>
                  <a:pt x="2181225" y="1276350"/>
                </a:cubicBezTo>
                <a:cubicBezTo>
                  <a:pt x="2188325" y="1269250"/>
                  <a:pt x="2186260" y="1256755"/>
                  <a:pt x="2190750" y="1247775"/>
                </a:cubicBezTo>
                <a:cubicBezTo>
                  <a:pt x="2195870" y="1237536"/>
                  <a:pt x="2204680" y="1229439"/>
                  <a:pt x="2209800" y="1219200"/>
                </a:cubicBezTo>
                <a:cubicBezTo>
                  <a:pt x="2220686" y="1197427"/>
                  <a:pt x="2223416" y="1164737"/>
                  <a:pt x="2228850" y="1143000"/>
                </a:cubicBezTo>
                <a:cubicBezTo>
                  <a:pt x="2231285" y="1133260"/>
                  <a:pt x="2235200" y="1123950"/>
                  <a:pt x="2238375" y="1114425"/>
                </a:cubicBezTo>
                <a:cubicBezTo>
                  <a:pt x="2235200" y="1089025"/>
                  <a:pt x="2245509" y="1057660"/>
                  <a:pt x="2228850" y="1038225"/>
                </a:cubicBezTo>
                <a:cubicBezTo>
                  <a:pt x="2218314" y="1025933"/>
                  <a:pt x="2196844" y="1043490"/>
                  <a:pt x="2181225" y="1047750"/>
                </a:cubicBezTo>
                <a:cubicBezTo>
                  <a:pt x="2161852" y="1053034"/>
                  <a:pt x="2124075" y="1066800"/>
                  <a:pt x="2124075" y="1066800"/>
                </a:cubicBezTo>
                <a:cubicBezTo>
                  <a:pt x="2114550" y="1060450"/>
                  <a:pt x="2103595" y="1055845"/>
                  <a:pt x="2095500" y="1047750"/>
                </a:cubicBezTo>
                <a:cubicBezTo>
                  <a:pt x="2087405" y="1039655"/>
                  <a:pt x="2085389" y="1026326"/>
                  <a:pt x="2076450" y="1019175"/>
                </a:cubicBezTo>
                <a:cubicBezTo>
                  <a:pt x="2068610" y="1012903"/>
                  <a:pt x="2057400" y="1012825"/>
                  <a:pt x="2047875" y="1009650"/>
                </a:cubicBezTo>
                <a:cubicBezTo>
                  <a:pt x="2041525" y="1000125"/>
                  <a:pt x="2030707" y="992367"/>
                  <a:pt x="2028825" y="981075"/>
                </a:cubicBezTo>
                <a:cubicBezTo>
                  <a:pt x="2027174" y="971171"/>
                  <a:pt x="2031250" y="945400"/>
                  <a:pt x="2038350" y="952500"/>
                </a:cubicBezTo>
                <a:cubicBezTo>
                  <a:pt x="2052549" y="966699"/>
                  <a:pt x="2040692" y="998511"/>
                  <a:pt x="2057400" y="1009650"/>
                </a:cubicBezTo>
                <a:lnTo>
                  <a:pt x="2085975" y="1028700"/>
                </a:lnTo>
                <a:cubicBezTo>
                  <a:pt x="2098675" y="1025525"/>
                  <a:pt x="2111136" y="1021166"/>
                  <a:pt x="2124075" y="1019175"/>
                </a:cubicBezTo>
                <a:cubicBezTo>
                  <a:pt x="2152492" y="1014803"/>
                  <a:pt x="2182780" y="1019475"/>
                  <a:pt x="2209800" y="1009650"/>
                </a:cubicBezTo>
                <a:cubicBezTo>
                  <a:pt x="2220558" y="1005738"/>
                  <a:pt x="2222500" y="990600"/>
                  <a:pt x="2228850" y="981075"/>
                </a:cubicBezTo>
                <a:cubicBezTo>
                  <a:pt x="2232025" y="965200"/>
                  <a:pt x="2238375" y="949639"/>
                  <a:pt x="2238375" y="933450"/>
                </a:cubicBezTo>
                <a:cubicBezTo>
                  <a:pt x="2238375" y="910999"/>
                  <a:pt x="2223980" y="888691"/>
                  <a:pt x="2228850" y="866775"/>
                </a:cubicBezTo>
                <a:cubicBezTo>
                  <a:pt x="2231333" y="855600"/>
                  <a:pt x="2246460" y="851014"/>
                  <a:pt x="2257425" y="847725"/>
                </a:cubicBezTo>
                <a:cubicBezTo>
                  <a:pt x="2266814" y="844908"/>
                  <a:pt x="2396031" y="829209"/>
                  <a:pt x="2400300" y="828675"/>
                </a:cubicBezTo>
                <a:cubicBezTo>
                  <a:pt x="2403475" y="812800"/>
                  <a:pt x="2401793" y="795106"/>
                  <a:pt x="2409825" y="781050"/>
                </a:cubicBezTo>
                <a:cubicBezTo>
                  <a:pt x="2415505" y="771111"/>
                  <a:pt x="2430862" y="770615"/>
                  <a:pt x="2438400" y="762000"/>
                </a:cubicBezTo>
                <a:cubicBezTo>
                  <a:pt x="2453477" y="744770"/>
                  <a:pt x="2463800" y="723900"/>
                  <a:pt x="2476500" y="704850"/>
                </a:cubicBezTo>
                <a:lnTo>
                  <a:pt x="2476500" y="704850"/>
                </a:lnTo>
                <a:cubicBezTo>
                  <a:pt x="2479675" y="695325"/>
                  <a:pt x="2483267" y="685929"/>
                  <a:pt x="2486025" y="676275"/>
                </a:cubicBezTo>
                <a:cubicBezTo>
                  <a:pt x="2489621" y="663688"/>
                  <a:pt x="2490953" y="650432"/>
                  <a:pt x="2495550" y="638175"/>
                </a:cubicBezTo>
                <a:cubicBezTo>
                  <a:pt x="2500536" y="624880"/>
                  <a:pt x="2508250" y="612775"/>
                  <a:pt x="2514600" y="600075"/>
                </a:cubicBezTo>
                <a:cubicBezTo>
                  <a:pt x="2506223" y="566567"/>
                  <a:pt x="2508905" y="559140"/>
                  <a:pt x="2486025" y="533400"/>
                </a:cubicBezTo>
                <a:cubicBezTo>
                  <a:pt x="2468127" y="513264"/>
                  <a:pt x="2428875" y="476250"/>
                  <a:pt x="2428875" y="476250"/>
                </a:cubicBezTo>
                <a:cubicBezTo>
                  <a:pt x="2428913" y="475871"/>
                  <a:pt x="2450566" y="367689"/>
                  <a:pt x="2428875" y="342900"/>
                </a:cubicBezTo>
                <a:cubicBezTo>
                  <a:pt x="2413798" y="325670"/>
                  <a:pt x="2390775" y="317500"/>
                  <a:pt x="2371725" y="304800"/>
                </a:cubicBezTo>
                <a:cubicBezTo>
                  <a:pt x="2362200" y="298450"/>
                  <a:pt x="2354256" y="288526"/>
                  <a:pt x="2343150" y="285750"/>
                </a:cubicBezTo>
                <a:cubicBezTo>
                  <a:pt x="2295310" y="273790"/>
                  <a:pt x="2317469" y="280365"/>
                  <a:pt x="2276475" y="266700"/>
                </a:cubicBezTo>
                <a:cubicBezTo>
                  <a:pt x="2263775" y="269875"/>
                  <a:pt x="2246894" y="266286"/>
                  <a:pt x="2238375" y="276225"/>
                </a:cubicBezTo>
                <a:cubicBezTo>
                  <a:pt x="2225307" y="291471"/>
                  <a:pt x="2219325" y="333375"/>
                  <a:pt x="2219325" y="333375"/>
                </a:cubicBezTo>
                <a:cubicBezTo>
                  <a:pt x="2222500" y="400050"/>
                  <a:pt x="2224257" y="466808"/>
                  <a:pt x="2228850" y="533400"/>
                </a:cubicBezTo>
                <a:cubicBezTo>
                  <a:pt x="2233451" y="600115"/>
                  <a:pt x="2251993" y="635420"/>
                  <a:pt x="2228850" y="704850"/>
                </a:cubicBezTo>
                <a:cubicBezTo>
                  <a:pt x="2225230" y="715710"/>
                  <a:pt x="2209800" y="717550"/>
                  <a:pt x="2200275" y="723900"/>
                </a:cubicBezTo>
                <a:cubicBezTo>
                  <a:pt x="2178050" y="720725"/>
                  <a:pt x="2154116" y="723493"/>
                  <a:pt x="2133600" y="714375"/>
                </a:cubicBezTo>
                <a:cubicBezTo>
                  <a:pt x="2123139" y="709726"/>
                  <a:pt x="2119199" y="696261"/>
                  <a:pt x="2114550" y="685800"/>
                </a:cubicBezTo>
                <a:cubicBezTo>
                  <a:pt x="2106395" y="667450"/>
                  <a:pt x="2095500" y="628650"/>
                  <a:pt x="2095500" y="628650"/>
                </a:cubicBezTo>
                <a:cubicBezTo>
                  <a:pt x="2083135" y="542096"/>
                  <a:pt x="2093075" y="583274"/>
                  <a:pt x="2066925" y="504825"/>
                </a:cubicBezTo>
                <a:cubicBezTo>
                  <a:pt x="2060650" y="486001"/>
                  <a:pt x="2055136" y="461104"/>
                  <a:pt x="2038350" y="447675"/>
                </a:cubicBezTo>
                <a:cubicBezTo>
                  <a:pt x="2030510" y="441403"/>
                  <a:pt x="2019300" y="441325"/>
                  <a:pt x="2009775" y="438150"/>
                </a:cubicBezTo>
                <a:cubicBezTo>
                  <a:pt x="1997075" y="441325"/>
                  <a:pt x="1981897" y="439497"/>
                  <a:pt x="1971675" y="447675"/>
                </a:cubicBezTo>
                <a:cubicBezTo>
                  <a:pt x="1963835" y="453947"/>
                  <a:pt x="1967719" y="467896"/>
                  <a:pt x="1962150" y="476250"/>
                </a:cubicBezTo>
                <a:cubicBezTo>
                  <a:pt x="1954678" y="487458"/>
                  <a:pt x="1943100" y="495300"/>
                  <a:pt x="1933575" y="504825"/>
                </a:cubicBezTo>
                <a:cubicBezTo>
                  <a:pt x="1927225" y="523875"/>
                  <a:pt x="1925664" y="578683"/>
                  <a:pt x="1914525" y="561975"/>
                </a:cubicBezTo>
                <a:cubicBezTo>
                  <a:pt x="1848627" y="463127"/>
                  <a:pt x="1948934" y="616148"/>
                  <a:pt x="1876425" y="495300"/>
                </a:cubicBezTo>
                <a:cubicBezTo>
                  <a:pt x="1864645" y="475667"/>
                  <a:pt x="1851025" y="457200"/>
                  <a:pt x="1838325" y="438150"/>
                </a:cubicBezTo>
                <a:lnTo>
                  <a:pt x="1819275" y="409575"/>
                </a:lnTo>
                <a:cubicBezTo>
                  <a:pt x="1810588" y="396545"/>
                  <a:pt x="1780511" y="350284"/>
                  <a:pt x="1771650" y="342900"/>
                </a:cubicBezTo>
                <a:cubicBezTo>
                  <a:pt x="1763937" y="336472"/>
                  <a:pt x="1752600" y="336550"/>
                  <a:pt x="1743075" y="333375"/>
                </a:cubicBezTo>
                <a:cubicBezTo>
                  <a:pt x="1757949" y="288754"/>
                  <a:pt x="1760846" y="293761"/>
                  <a:pt x="1743075" y="228600"/>
                </a:cubicBezTo>
                <a:cubicBezTo>
                  <a:pt x="1740063" y="217556"/>
                  <a:pt x="1728674" y="210486"/>
                  <a:pt x="1724025" y="200025"/>
                </a:cubicBezTo>
                <a:cubicBezTo>
                  <a:pt x="1715870" y="181675"/>
                  <a:pt x="1711325" y="161925"/>
                  <a:pt x="1704975" y="142875"/>
                </a:cubicBezTo>
                <a:lnTo>
                  <a:pt x="1685925" y="85725"/>
                </a:lnTo>
                <a:cubicBezTo>
                  <a:pt x="1681665" y="72946"/>
                  <a:pt x="1666875" y="66675"/>
                  <a:pt x="1657350" y="57150"/>
                </a:cubicBezTo>
                <a:cubicBezTo>
                  <a:pt x="1654175" y="47625"/>
                  <a:pt x="1654097" y="36415"/>
                  <a:pt x="1647825" y="28575"/>
                </a:cubicBezTo>
                <a:cubicBezTo>
                  <a:pt x="1634396" y="11789"/>
                  <a:pt x="1609499" y="6275"/>
                  <a:pt x="1590675" y="0"/>
                </a:cubicBezTo>
                <a:cubicBezTo>
                  <a:pt x="1581150" y="12700"/>
                  <a:pt x="1569976" y="24317"/>
                  <a:pt x="1562100" y="38100"/>
                </a:cubicBezTo>
                <a:cubicBezTo>
                  <a:pt x="1557119" y="46817"/>
                  <a:pt x="1555217" y="56989"/>
                  <a:pt x="1552575" y="66675"/>
                </a:cubicBezTo>
                <a:cubicBezTo>
                  <a:pt x="1520347" y="184843"/>
                  <a:pt x="1545924" y="105678"/>
                  <a:pt x="1524000" y="171450"/>
                </a:cubicBezTo>
                <a:cubicBezTo>
                  <a:pt x="1527175" y="203200"/>
                  <a:pt x="1524141" y="236203"/>
                  <a:pt x="1533525" y="266700"/>
                </a:cubicBezTo>
                <a:cubicBezTo>
                  <a:pt x="1537486" y="279575"/>
                  <a:pt x="1553476" y="284927"/>
                  <a:pt x="1562100" y="295275"/>
                </a:cubicBezTo>
                <a:cubicBezTo>
                  <a:pt x="1569429" y="304069"/>
                  <a:pt x="1576030" y="313611"/>
                  <a:pt x="1581150" y="323850"/>
                </a:cubicBezTo>
                <a:cubicBezTo>
                  <a:pt x="1596644" y="354838"/>
                  <a:pt x="1582428" y="353703"/>
                  <a:pt x="1609725" y="381000"/>
                </a:cubicBezTo>
                <a:cubicBezTo>
                  <a:pt x="1617820" y="389095"/>
                  <a:pt x="1629506" y="392721"/>
                  <a:pt x="1638300" y="400050"/>
                </a:cubicBezTo>
                <a:cubicBezTo>
                  <a:pt x="1665802" y="422969"/>
                  <a:pt x="1667194" y="429103"/>
                  <a:pt x="1685925" y="457200"/>
                </a:cubicBezTo>
                <a:cubicBezTo>
                  <a:pt x="1682750" y="476250"/>
                  <a:pt x="1678657" y="495170"/>
                  <a:pt x="1676400" y="514350"/>
                </a:cubicBezTo>
                <a:cubicBezTo>
                  <a:pt x="1672302" y="549179"/>
                  <a:pt x="1671835" y="584408"/>
                  <a:pt x="1666875" y="619125"/>
                </a:cubicBezTo>
                <a:cubicBezTo>
                  <a:pt x="1665455" y="629064"/>
                  <a:pt x="1664450" y="640600"/>
                  <a:pt x="1657350" y="647700"/>
                </a:cubicBezTo>
                <a:cubicBezTo>
                  <a:pt x="1650250" y="654800"/>
                  <a:pt x="1638300" y="654050"/>
                  <a:pt x="1628775" y="657225"/>
                </a:cubicBezTo>
                <a:cubicBezTo>
                  <a:pt x="1600200" y="654050"/>
                  <a:pt x="1567431" y="662938"/>
                  <a:pt x="1543050" y="647700"/>
                </a:cubicBezTo>
                <a:cubicBezTo>
                  <a:pt x="1531949" y="640762"/>
                  <a:pt x="1552575" y="622691"/>
                  <a:pt x="1552575" y="609600"/>
                </a:cubicBezTo>
                <a:cubicBezTo>
                  <a:pt x="1552575" y="565037"/>
                  <a:pt x="1548257" y="520508"/>
                  <a:pt x="1543050" y="476250"/>
                </a:cubicBezTo>
                <a:cubicBezTo>
                  <a:pt x="1540265" y="452577"/>
                  <a:pt x="1525867" y="431053"/>
                  <a:pt x="1504950" y="419100"/>
                </a:cubicBezTo>
                <a:cubicBezTo>
                  <a:pt x="1493584" y="412605"/>
                  <a:pt x="1479437" y="413171"/>
                  <a:pt x="1466850" y="409575"/>
                </a:cubicBezTo>
                <a:cubicBezTo>
                  <a:pt x="1457196" y="406817"/>
                  <a:pt x="1447800" y="403225"/>
                  <a:pt x="1438275" y="400050"/>
                </a:cubicBezTo>
                <a:cubicBezTo>
                  <a:pt x="1416050" y="403225"/>
                  <a:pt x="1391680" y="399535"/>
                  <a:pt x="1371600" y="409575"/>
                </a:cubicBezTo>
                <a:cubicBezTo>
                  <a:pt x="1362620" y="414065"/>
                  <a:pt x="1362075" y="428110"/>
                  <a:pt x="1362075" y="438150"/>
                </a:cubicBezTo>
                <a:cubicBezTo>
                  <a:pt x="1362075" y="460601"/>
                  <a:pt x="1367197" y="482810"/>
                  <a:pt x="1371600" y="504825"/>
                </a:cubicBezTo>
                <a:cubicBezTo>
                  <a:pt x="1380008" y="546863"/>
                  <a:pt x="1381240" y="525383"/>
                  <a:pt x="1409700" y="561975"/>
                </a:cubicBezTo>
                <a:cubicBezTo>
                  <a:pt x="1423756" y="580047"/>
                  <a:pt x="1447800" y="619125"/>
                  <a:pt x="1447800" y="619125"/>
                </a:cubicBezTo>
                <a:cubicBezTo>
                  <a:pt x="1444625" y="638175"/>
                  <a:pt x="1450993" y="661741"/>
                  <a:pt x="1438275" y="676275"/>
                </a:cubicBezTo>
                <a:cubicBezTo>
                  <a:pt x="1425052" y="691387"/>
                  <a:pt x="1381125" y="695325"/>
                  <a:pt x="1381125" y="695325"/>
                </a:cubicBezTo>
                <a:cubicBezTo>
                  <a:pt x="1327577" y="689375"/>
                  <a:pt x="1218495" y="676275"/>
                  <a:pt x="1171575" y="676275"/>
                </a:cubicBezTo>
                <a:cubicBezTo>
                  <a:pt x="1136506" y="676275"/>
                  <a:pt x="1101725" y="682625"/>
                  <a:pt x="1066800" y="685800"/>
                </a:cubicBezTo>
                <a:cubicBezTo>
                  <a:pt x="1057275" y="688975"/>
                  <a:pt x="1048265" y="695325"/>
                  <a:pt x="1038225" y="695325"/>
                </a:cubicBezTo>
                <a:cubicBezTo>
                  <a:pt x="1028185" y="695325"/>
                  <a:pt x="1016750" y="692900"/>
                  <a:pt x="1009650" y="685800"/>
                </a:cubicBezTo>
                <a:cubicBezTo>
                  <a:pt x="982361" y="658511"/>
                  <a:pt x="971607" y="633612"/>
                  <a:pt x="962025" y="600075"/>
                </a:cubicBezTo>
                <a:cubicBezTo>
                  <a:pt x="958429" y="587488"/>
                  <a:pt x="956096" y="574562"/>
                  <a:pt x="952500" y="561975"/>
                </a:cubicBezTo>
                <a:cubicBezTo>
                  <a:pt x="949742" y="552321"/>
                  <a:pt x="947465" y="542380"/>
                  <a:pt x="942975" y="533400"/>
                </a:cubicBezTo>
                <a:cubicBezTo>
                  <a:pt x="937855" y="523161"/>
                  <a:pt x="930275" y="514350"/>
                  <a:pt x="923925" y="504825"/>
                </a:cubicBezTo>
                <a:cubicBezTo>
                  <a:pt x="908050" y="508000"/>
                  <a:pt x="892006" y="510423"/>
                  <a:pt x="876300" y="514350"/>
                </a:cubicBezTo>
                <a:cubicBezTo>
                  <a:pt x="866560" y="516785"/>
                  <a:pt x="853561" y="515705"/>
                  <a:pt x="847725" y="523875"/>
                </a:cubicBezTo>
                <a:cubicBezTo>
                  <a:pt x="836053" y="540215"/>
                  <a:pt x="839814" y="564317"/>
                  <a:pt x="828675" y="581025"/>
                </a:cubicBezTo>
                <a:cubicBezTo>
                  <a:pt x="798486" y="626308"/>
                  <a:pt x="813245" y="598740"/>
                  <a:pt x="790575" y="666750"/>
                </a:cubicBezTo>
                <a:cubicBezTo>
                  <a:pt x="786955" y="677610"/>
                  <a:pt x="777875" y="685800"/>
                  <a:pt x="771525" y="695325"/>
                </a:cubicBezTo>
                <a:cubicBezTo>
                  <a:pt x="774700" y="704850"/>
                  <a:pt x="772070" y="719410"/>
                  <a:pt x="781050" y="723900"/>
                </a:cubicBezTo>
                <a:cubicBezTo>
                  <a:pt x="790030" y="728390"/>
                  <a:pt x="799885" y="716810"/>
                  <a:pt x="809625" y="714375"/>
                </a:cubicBezTo>
                <a:cubicBezTo>
                  <a:pt x="825331" y="710448"/>
                  <a:pt x="841375" y="708025"/>
                  <a:pt x="857250" y="704850"/>
                </a:cubicBezTo>
                <a:cubicBezTo>
                  <a:pt x="854075" y="717550"/>
                  <a:pt x="854220" y="731584"/>
                  <a:pt x="847725" y="742950"/>
                </a:cubicBezTo>
                <a:cubicBezTo>
                  <a:pt x="836442" y="762695"/>
                  <a:pt x="808783" y="778436"/>
                  <a:pt x="790575" y="790575"/>
                </a:cubicBezTo>
                <a:cubicBezTo>
                  <a:pt x="768350" y="781050"/>
                  <a:pt x="744019" y="775413"/>
                  <a:pt x="723900" y="762000"/>
                </a:cubicBezTo>
                <a:cubicBezTo>
                  <a:pt x="637732" y="704555"/>
                  <a:pt x="769692" y="755039"/>
                  <a:pt x="676275" y="723900"/>
                </a:cubicBezTo>
                <a:cubicBezTo>
                  <a:pt x="669925" y="714375"/>
                  <a:pt x="665840" y="702863"/>
                  <a:pt x="657225" y="695325"/>
                </a:cubicBezTo>
                <a:cubicBezTo>
                  <a:pt x="639995" y="680248"/>
                  <a:pt x="622740" y="660463"/>
                  <a:pt x="600075" y="657225"/>
                </a:cubicBezTo>
                <a:cubicBezTo>
                  <a:pt x="514281" y="644969"/>
                  <a:pt x="555545" y="651391"/>
                  <a:pt x="476250" y="638175"/>
                </a:cubicBezTo>
                <a:cubicBezTo>
                  <a:pt x="466725" y="635000"/>
                  <a:pt x="457458" y="630908"/>
                  <a:pt x="447675" y="628650"/>
                </a:cubicBezTo>
                <a:cubicBezTo>
                  <a:pt x="416125" y="621369"/>
                  <a:pt x="352425" y="609600"/>
                  <a:pt x="352425" y="609600"/>
                </a:cubicBezTo>
                <a:cubicBezTo>
                  <a:pt x="342900" y="603250"/>
                  <a:pt x="331001" y="599489"/>
                  <a:pt x="323850" y="590550"/>
                </a:cubicBezTo>
                <a:cubicBezTo>
                  <a:pt x="317578" y="582710"/>
                  <a:pt x="314325" y="572015"/>
                  <a:pt x="314325" y="561975"/>
                </a:cubicBezTo>
                <a:cubicBezTo>
                  <a:pt x="314325" y="548884"/>
                  <a:pt x="316588" y="534767"/>
                  <a:pt x="323850" y="523875"/>
                </a:cubicBezTo>
                <a:cubicBezTo>
                  <a:pt x="334401" y="508048"/>
                  <a:pt x="364700" y="500733"/>
                  <a:pt x="381000" y="495300"/>
                </a:cubicBezTo>
                <a:cubicBezTo>
                  <a:pt x="377825" y="469900"/>
                  <a:pt x="390416" y="436319"/>
                  <a:pt x="371475" y="419100"/>
                </a:cubicBezTo>
                <a:cubicBezTo>
                  <a:pt x="347517" y="397320"/>
                  <a:pt x="276225" y="400050"/>
                  <a:pt x="276225" y="400050"/>
                </a:cubicBezTo>
                <a:lnTo>
                  <a:pt x="161925" y="323850"/>
                </a:lnTo>
                <a:cubicBezTo>
                  <a:pt x="153571" y="318281"/>
                  <a:pt x="142875" y="317500"/>
                  <a:pt x="133350" y="314325"/>
                </a:cubicBezTo>
                <a:lnTo>
                  <a:pt x="76200" y="276225"/>
                </a:lnTo>
                <a:lnTo>
                  <a:pt x="47625" y="257175"/>
                </a:lnTo>
                <a:lnTo>
                  <a:pt x="19050" y="228600"/>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6" name="Freeform 85"/>
          <xdr:cNvSpPr/>
        </xdr:nvSpPr>
        <xdr:spPr>
          <a:xfrm>
            <a:off x="2989350" y="14000408"/>
            <a:ext cx="924865" cy="823171"/>
          </a:xfrm>
          <a:custGeom>
            <a:avLst/>
            <a:gdLst>
              <a:gd name="connsiteX0" fmla="*/ 379 w 933829"/>
              <a:gd name="connsiteY0" fmla="*/ 581246 h 848384"/>
              <a:gd name="connsiteX1" fmla="*/ 57529 w 933829"/>
              <a:gd name="connsiteY1" fmla="*/ 628871 h 848384"/>
              <a:gd name="connsiteX2" fmla="*/ 86104 w 933829"/>
              <a:gd name="connsiteY2" fmla="*/ 638396 h 848384"/>
              <a:gd name="connsiteX3" fmla="*/ 105154 w 933829"/>
              <a:gd name="connsiteY3" fmla="*/ 695546 h 848384"/>
              <a:gd name="connsiteX4" fmla="*/ 162304 w 933829"/>
              <a:gd name="connsiteY4" fmla="*/ 733646 h 848384"/>
              <a:gd name="connsiteX5" fmla="*/ 190879 w 933829"/>
              <a:gd name="connsiteY5" fmla="*/ 752696 h 848384"/>
              <a:gd name="connsiteX6" fmla="*/ 200404 w 933829"/>
              <a:gd name="connsiteY6" fmla="*/ 828896 h 848384"/>
              <a:gd name="connsiteX7" fmla="*/ 228979 w 933829"/>
              <a:gd name="connsiteY7" fmla="*/ 847946 h 848384"/>
              <a:gd name="connsiteX8" fmla="*/ 333754 w 933829"/>
              <a:gd name="connsiteY8" fmla="*/ 838421 h 848384"/>
              <a:gd name="connsiteX9" fmla="*/ 381379 w 933829"/>
              <a:gd name="connsiteY9" fmla="*/ 828896 h 848384"/>
              <a:gd name="connsiteX10" fmla="*/ 409954 w 933829"/>
              <a:gd name="connsiteY10" fmla="*/ 819371 h 848384"/>
              <a:gd name="connsiteX11" fmla="*/ 486154 w 933829"/>
              <a:gd name="connsiteY11" fmla="*/ 809846 h 848384"/>
              <a:gd name="connsiteX12" fmla="*/ 514729 w 933829"/>
              <a:gd name="connsiteY12" fmla="*/ 800321 h 848384"/>
              <a:gd name="connsiteX13" fmla="*/ 571879 w 933829"/>
              <a:gd name="connsiteY13" fmla="*/ 771746 h 848384"/>
              <a:gd name="connsiteX14" fmla="*/ 629029 w 933829"/>
              <a:gd name="connsiteY14" fmla="*/ 781271 h 848384"/>
              <a:gd name="connsiteX15" fmla="*/ 686179 w 933829"/>
              <a:gd name="connsiteY15" fmla="*/ 800321 h 848384"/>
              <a:gd name="connsiteX16" fmla="*/ 714754 w 933829"/>
              <a:gd name="connsiteY16" fmla="*/ 819371 h 848384"/>
              <a:gd name="connsiteX17" fmla="*/ 790954 w 933829"/>
              <a:gd name="connsiteY17" fmla="*/ 838421 h 848384"/>
              <a:gd name="connsiteX18" fmla="*/ 848104 w 933829"/>
              <a:gd name="connsiteY18" fmla="*/ 847946 h 848384"/>
              <a:gd name="connsiteX19" fmla="*/ 876679 w 933829"/>
              <a:gd name="connsiteY19" fmla="*/ 838421 h 848384"/>
              <a:gd name="connsiteX20" fmla="*/ 857629 w 933829"/>
              <a:gd name="connsiteY20" fmla="*/ 762221 h 848384"/>
              <a:gd name="connsiteX21" fmla="*/ 867154 w 933829"/>
              <a:gd name="connsiteY21" fmla="*/ 733646 h 848384"/>
              <a:gd name="connsiteX22" fmla="*/ 933829 w 933829"/>
              <a:gd name="connsiteY22" fmla="*/ 705071 h 848384"/>
              <a:gd name="connsiteX23" fmla="*/ 914779 w 933829"/>
              <a:gd name="connsiteY23" fmla="*/ 638396 h 848384"/>
              <a:gd name="connsiteX24" fmla="*/ 857629 w 933829"/>
              <a:gd name="connsiteY24" fmla="*/ 590771 h 848384"/>
              <a:gd name="connsiteX25" fmla="*/ 829054 w 933829"/>
              <a:gd name="connsiteY25" fmla="*/ 581246 h 848384"/>
              <a:gd name="connsiteX26" fmla="*/ 819529 w 933829"/>
              <a:gd name="connsiteY26" fmla="*/ 552671 h 848384"/>
              <a:gd name="connsiteX27" fmla="*/ 762379 w 933829"/>
              <a:gd name="connsiteY27" fmla="*/ 533621 h 848384"/>
              <a:gd name="connsiteX28" fmla="*/ 743329 w 933829"/>
              <a:gd name="connsiteY28" fmla="*/ 219296 h 848384"/>
              <a:gd name="connsiteX29" fmla="*/ 762379 w 933829"/>
              <a:gd name="connsiteY29" fmla="*/ 104996 h 848384"/>
              <a:gd name="connsiteX30" fmla="*/ 724279 w 933829"/>
              <a:gd name="connsiteY30" fmla="*/ 221 h 848384"/>
              <a:gd name="connsiteX31" fmla="*/ 695704 w 933829"/>
              <a:gd name="connsiteY31" fmla="*/ 9746 h 848384"/>
              <a:gd name="connsiteX32" fmla="*/ 648079 w 933829"/>
              <a:gd name="connsiteY32" fmla="*/ 95471 h 848384"/>
              <a:gd name="connsiteX33" fmla="*/ 619504 w 933829"/>
              <a:gd name="connsiteY33" fmla="*/ 85946 h 848384"/>
              <a:gd name="connsiteX34" fmla="*/ 600454 w 933829"/>
              <a:gd name="connsiteY34" fmla="*/ 143096 h 848384"/>
              <a:gd name="connsiteX35" fmla="*/ 590929 w 933829"/>
              <a:gd name="connsiteY35" fmla="*/ 333596 h 848384"/>
              <a:gd name="connsiteX36" fmla="*/ 581404 w 933829"/>
              <a:gd name="connsiteY36" fmla="*/ 362171 h 848384"/>
              <a:gd name="connsiteX37" fmla="*/ 552829 w 933829"/>
              <a:gd name="connsiteY37" fmla="*/ 305021 h 848384"/>
              <a:gd name="connsiteX38" fmla="*/ 543304 w 933829"/>
              <a:gd name="connsiteY38" fmla="*/ 238346 h 848384"/>
              <a:gd name="connsiteX39" fmla="*/ 533779 w 933829"/>
              <a:gd name="connsiteY39" fmla="*/ 209771 h 848384"/>
              <a:gd name="connsiteX40" fmla="*/ 505204 w 933829"/>
              <a:gd name="connsiteY40" fmla="*/ 190721 h 848384"/>
              <a:gd name="connsiteX41" fmla="*/ 467104 w 933829"/>
              <a:gd name="connsiteY41" fmla="*/ 200246 h 848384"/>
              <a:gd name="connsiteX42" fmla="*/ 457579 w 933829"/>
              <a:gd name="connsiteY42" fmla="*/ 228821 h 848384"/>
              <a:gd name="connsiteX43" fmla="*/ 448054 w 933829"/>
              <a:gd name="connsiteY43" fmla="*/ 324071 h 848384"/>
              <a:gd name="connsiteX44" fmla="*/ 438529 w 933829"/>
              <a:gd name="connsiteY44" fmla="*/ 495521 h 848384"/>
              <a:gd name="connsiteX45" fmla="*/ 429004 w 933829"/>
              <a:gd name="connsiteY45" fmla="*/ 543146 h 848384"/>
              <a:gd name="connsiteX46" fmla="*/ 419479 w 933829"/>
              <a:gd name="connsiteY46" fmla="*/ 609821 h 848384"/>
              <a:gd name="connsiteX47" fmla="*/ 362329 w 933829"/>
              <a:gd name="connsiteY47" fmla="*/ 590771 h 848384"/>
              <a:gd name="connsiteX48" fmla="*/ 295654 w 933829"/>
              <a:gd name="connsiteY48" fmla="*/ 571721 h 848384"/>
              <a:gd name="connsiteX49" fmla="*/ 181354 w 933829"/>
              <a:gd name="connsiteY49" fmla="*/ 562196 h 848384"/>
              <a:gd name="connsiteX50" fmla="*/ 86104 w 933829"/>
              <a:gd name="connsiteY50" fmla="*/ 552671 h 848384"/>
              <a:gd name="connsiteX51" fmla="*/ 379 w 933829"/>
              <a:gd name="connsiteY51" fmla="*/ 581246 h 8483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Lst>
            <a:rect l="l" t="t" r="r" b="b"/>
            <a:pathLst>
              <a:path w="933829" h="848384">
                <a:moveTo>
                  <a:pt x="379" y="581246"/>
                </a:moveTo>
                <a:cubicBezTo>
                  <a:pt x="-4384" y="593946"/>
                  <a:pt x="36896" y="615116"/>
                  <a:pt x="57529" y="628871"/>
                </a:cubicBezTo>
                <a:cubicBezTo>
                  <a:pt x="65883" y="634440"/>
                  <a:pt x="80268" y="630226"/>
                  <a:pt x="86104" y="638396"/>
                </a:cubicBezTo>
                <a:cubicBezTo>
                  <a:pt x="97776" y="654736"/>
                  <a:pt x="98804" y="676496"/>
                  <a:pt x="105154" y="695546"/>
                </a:cubicBezTo>
                <a:cubicBezTo>
                  <a:pt x="112394" y="717266"/>
                  <a:pt x="143254" y="720946"/>
                  <a:pt x="162304" y="733646"/>
                </a:cubicBezTo>
                <a:lnTo>
                  <a:pt x="190879" y="752696"/>
                </a:lnTo>
                <a:cubicBezTo>
                  <a:pt x="194054" y="778096"/>
                  <a:pt x="190897" y="805129"/>
                  <a:pt x="200404" y="828896"/>
                </a:cubicBezTo>
                <a:cubicBezTo>
                  <a:pt x="204656" y="839525"/>
                  <a:pt x="217560" y="847130"/>
                  <a:pt x="228979" y="847946"/>
                </a:cubicBezTo>
                <a:cubicBezTo>
                  <a:pt x="263959" y="850445"/>
                  <a:pt x="298829" y="841596"/>
                  <a:pt x="333754" y="838421"/>
                </a:cubicBezTo>
                <a:cubicBezTo>
                  <a:pt x="349629" y="835246"/>
                  <a:pt x="365673" y="832823"/>
                  <a:pt x="381379" y="828896"/>
                </a:cubicBezTo>
                <a:cubicBezTo>
                  <a:pt x="391119" y="826461"/>
                  <a:pt x="400076" y="821167"/>
                  <a:pt x="409954" y="819371"/>
                </a:cubicBezTo>
                <a:cubicBezTo>
                  <a:pt x="435139" y="814792"/>
                  <a:pt x="460754" y="813021"/>
                  <a:pt x="486154" y="809846"/>
                </a:cubicBezTo>
                <a:cubicBezTo>
                  <a:pt x="495679" y="806671"/>
                  <a:pt x="505749" y="804811"/>
                  <a:pt x="514729" y="800321"/>
                </a:cubicBezTo>
                <a:cubicBezTo>
                  <a:pt x="588587" y="763392"/>
                  <a:pt x="500055" y="795687"/>
                  <a:pt x="571879" y="771746"/>
                </a:cubicBezTo>
                <a:cubicBezTo>
                  <a:pt x="590929" y="774921"/>
                  <a:pt x="610293" y="776587"/>
                  <a:pt x="629029" y="781271"/>
                </a:cubicBezTo>
                <a:cubicBezTo>
                  <a:pt x="648510" y="786141"/>
                  <a:pt x="686179" y="800321"/>
                  <a:pt x="686179" y="800321"/>
                </a:cubicBezTo>
                <a:cubicBezTo>
                  <a:pt x="695704" y="806671"/>
                  <a:pt x="704515" y="814251"/>
                  <a:pt x="714754" y="819371"/>
                </a:cubicBezTo>
                <a:cubicBezTo>
                  <a:pt x="733638" y="828813"/>
                  <a:pt x="773875" y="835316"/>
                  <a:pt x="790954" y="838421"/>
                </a:cubicBezTo>
                <a:cubicBezTo>
                  <a:pt x="809955" y="841876"/>
                  <a:pt x="829054" y="844771"/>
                  <a:pt x="848104" y="847946"/>
                </a:cubicBezTo>
                <a:cubicBezTo>
                  <a:pt x="857629" y="844771"/>
                  <a:pt x="873504" y="847946"/>
                  <a:pt x="876679" y="838421"/>
                </a:cubicBezTo>
                <a:cubicBezTo>
                  <a:pt x="880510" y="826927"/>
                  <a:pt x="862769" y="777641"/>
                  <a:pt x="857629" y="762221"/>
                </a:cubicBezTo>
                <a:cubicBezTo>
                  <a:pt x="860804" y="752696"/>
                  <a:pt x="860882" y="741486"/>
                  <a:pt x="867154" y="733646"/>
                </a:cubicBezTo>
                <a:cubicBezTo>
                  <a:pt x="883599" y="713090"/>
                  <a:pt x="910950" y="710791"/>
                  <a:pt x="933829" y="705071"/>
                </a:cubicBezTo>
                <a:cubicBezTo>
                  <a:pt x="932559" y="699990"/>
                  <a:pt x="920245" y="646595"/>
                  <a:pt x="914779" y="638396"/>
                </a:cubicBezTo>
                <a:cubicBezTo>
                  <a:pt x="904246" y="622597"/>
                  <a:pt x="875200" y="599556"/>
                  <a:pt x="857629" y="590771"/>
                </a:cubicBezTo>
                <a:cubicBezTo>
                  <a:pt x="848649" y="586281"/>
                  <a:pt x="838579" y="584421"/>
                  <a:pt x="829054" y="581246"/>
                </a:cubicBezTo>
                <a:cubicBezTo>
                  <a:pt x="825879" y="571721"/>
                  <a:pt x="827699" y="558507"/>
                  <a:pt x="819529" y="552671"/>
                </a:cubicBezTo>
                <a:cubicBezTo>
                  <a:pt x="803189" y="540999"/>
                  <a:pt x="762379" y="533621"/>
                  <a:pt x="762379" y="533621"/>
                </a:cubicBezTo>
                <a:cubicBezTo>
                  <a:pt x="723755" y="417750"/>
                  <a:pt x="743329" y="485502"/>
                  <a:pt x="743329" y="219296"/>
                </a:cubicBezTo>
                <a:cubicBezTo>
                  <a:pt x="743329" y="155493"/>
                  <a:pt x="747476" y="149706"/>
                  <a:pt x="762379" y="104996"/>
                </a:cubicBezTo>
                <a:cubicBezTo>
                  <a:pt x="759053" y="75061"/>
                  <a:pt x="773805" y="8475"/>
                  <a:pt x="724279" y="221"/>
                </a:cubicBezTo>
                <a:cubicBezTo>
                  <a:pt x="714375" y="-1430"/>
                  <a:pt x="705229" y="6571"/>
                  <a:pt x="695704" y="9746"/>
                </a:cubicBezTo>
                <a:cubicBezTo>
                  <a:pt x="652035" y="75250"/>
                  <a:pt x="664844" y="45176"/>
                  <a:pt x="648079" y="95471"/>
                </a:cubicBezTo>
                <a:cubicBezTo>
                  <a:pt x="638554" y="92296"/>
                  <a:pt x="626604" y="78846"/>
                  <a:pt x="619504" y="85946"/>
                </a:cubicBezTo>
                <a:cubicBezTo>
                  <a:pt x="605305" y="100145"/>
                  <a:pt x="600454" y="143096"/>
                  <a:pt x="600454" y="143096"/>
                </a:cubicBezTo>
                <a:cubicBezTo>
                  <a:pt x="597279" y="206596"/>
                  <a:pt x="596437" y="270256"/>
                  <a:pt x="590929" y="333596"/>
                </a:cubicBezTo>
                <a:cubicBezTo>
                  <a:pt x="590059" y="343598"/>
                  <a:pt x="591444" y="362171"/>
                  <a:pt x="581404" y="362171"/>
                </a:cubicBezTo>
                <a:cubicBezTo>
                  <a:pt x="569094" y="362171"/>
                  <a:pt x="555178" y="312067"/>
                  <a:pt x="552829" y="305021"/>
                </a:cubicBezTo>
                <a:cubicBezTo>
                  <a:pt x="549654" y="282796"/>
                  <a:pt x="547707" y="260361"/>
                  <a:pt x="543304" y="238346"/>
                </a:cubicBezTo>
                <a:cubicBezTo>
                  <a:pt x="541335" y="228501"/>
                  <a:pt x="540051" y="217611"/>
                  <a:pt x="533779" y="209771"/>
                </a:cubicBezTo>
                <a:cubicBezTo>
                  <a:pt x="526628" y="200832"/>
                  <a:pt x="514729" y="197071"/>
                  <a:pt x="505204" y="190721"/>
                </a:cubicBezTo>
                <a:cubicBezTo>
                  <a:pt x="492504" y="193896"/>
                  <a:pt x="477326" y="192068"/>
                  <a:pt x="467104" y="200246"/>
                </a:cubicBezTo>
                <a:cubicBezTo>
                  <a:pt x="459264" y="206518"/>
                  <a:pt x="459106" y="218898"/>
                  <a:pt x="457579" y="228821"/>
                </a:cubicBezTo>
                <a:cubicBezTo>
                  <a:pt x="452727" y="260358"/>
                  <a:pt x="450327" y="292244"/>
                  <a:pt x="448054" y="324071"/>
                </a:cubicBezTo>
                <a:cubicBezTo>
                  <a:pt x="443976" y="381164"/>
                  <a:pt x="443488" y="438498"/>
                  <a:pt x="438529" y="495521"/>
                </a:cubicBezTo>
                <a:cubicBezTo>
                  <a:pt x="437127" y="511650"/>
                  <a:pt x="431666" y="527177"/>
                  <a:pt x="429004" y="543146"/>
                </a:cubicBezTo>
                <a:cubicBezTo>
                  <a:pt x="425313" y="565291"/>
                  <a:pt x="422654" y="587596"/>
                  <a:pt x="419479" y="609821"/>
                </a:cubicBezTo>
                <a:lnTo>
                  <a:pt x="362329" y="590771"/>
                </a:lnTo>
                <a:cubicBezTo>
                  <a:pt x="343350" y="584445"/>
                  <a:pt x="314790" y="574113"/>
                  <a:pt x="295654" y="571721"/>
                </a:cubicBezTo>
                <a:cubicBezTo>
                  <a:pt x="257717" y="566979"/>
                  <a:pt x="219429" y="565657"/>
                  <a:pt x="181354" y="562196"/>
                </a:cubicBezTo>
                <a:lnTo>
                  <a:pt x="86104" y="552671"/>
                </a:lnTo>
                <a:cubicBezTo>
                  <a:pt x="-18554" y="564300"/>
                  <a:pt x="5142" y="568546"/>
                  <a:pt x="379" y="581246"/>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8" name="Freeform 87"/>
          <xdr:cNvSpPr/>
        </xdr:nvSpPr>
        <xdr:spPr>
          <a:xfrm>
            <a:off x="4568829" y="13931253"/>
            <a:ext cx="2070656" cy="1504697"/>
          </a:xfrm>
          <a:custGeom>
            <a:avLst/>
            <a:gdLst>
              <a:gd name="connsiteX0" fmla="*/ 83853 w 2084103"/>
              <a:gd name="connsiteY0" fmla="*/ 88273 h 1555123"/>
              <a:gd name="connsiteX1" fmla="*/ 64803 w 2084103"/>
              <a:gd name="connsiteY1" fmla="*/ 135898 h 1555123"/>
              <a:gd name="connsiteX2" fmla="*/ 55278 w 2084103"/>
              <a:gd name="connsiteY2" fmla="*/ 164473 h 1555123"/>
              <a:gd name="connsiteX3" fmla="*/ 26703 w 2084103"/>
              <a:gd name="connsiteY3" fmla="*/ 183523 h 1555123"/>
              <a:gd name="connsiteX4" fmla="*/ 17178 w 2084103"/>
              <a:gd name="connsiteY4" fmla="*/ 469273 h 1555123"/>
              <a:gd name="connsiteX5" fmla="*/ 26703 w 2084103"/>
              <a:gd name="connsiteY5" fmla="*/ 497848 h 1555123"/>
              <a:gd name="connsiteX6" fmla="*/ 64803 w 2084103"/>
              <a:gd name="connsiteY6" fmla="*/ 507373 h 1555123"/>
              <a:gd name="connsiteX7" fmla="*/ 93378 w 2084103"/>
              <a:gd name="connsiteY7" fmla="*/ 516898 h 1555123"/>
              <a:gd name="connsiteX8" fmla="*/ 121953 w 2084103"/>
              <a:gd name="connsiteY8" fmla="*/ 535948 h 1555123"/>
              <a:gd name="connsiteX9" fmla="*/ 102903 w 2084103"/>
              <a:gd name="connsiteY9" fmla="*/ 602623 h 1555123"/>
              <a:gd name="connsiteX10" fmla="*/ 169578 w 2084103"/>
              <a:gd name="connsiteY10" fmla="*/ 621673 h 1555123"/>
              <a:gd name="connsiteX11" fmla="*/ 226728 w 2084103"/>
              <a:gd name="connsiteY11" fmla="*/ 640723 h 1555123"/>
              <a:gd name="connsiteX12" fmla="*/ 255303 w 2084103"/>
              <a:gd name="connsiteY12" fmla="*/ 650248 h 1555123"/>
              <a:gd name="connsiteX13" fmla="*/ 369603 w 2084103"/>
              <a:gd name="connsiteY13" fmla="*/ 659773 h 1555123"/>
              <a:gd name="connsiteX14" fmla="*/ 502953 w 2084103"/>
              <a:gd name="connsiteY14" fmla="*/ 640723 h 1555123"/>
              <a:gd name="connsiteX15" fmla="*/ 531528 w 2084103"/>
              <a:gd name="connsiteY15" fmla="*/ 631198 h 1555123"/>
              <a:gd name="connsiteX16" fmla="*/ 588678 w 2084103"/>
              <a:gd name="connsiteY16" fmla="*/ 621673 h 1555123"/>
              <a:gd name="connsiteX17" fmla="*/ 617253 w 2084103"/>
              <a:gd name="connsiteY17" fmla="*/ 612148 h 1555123"/>
              <a:gd name="connsiteX18" fmla="*/ 655353 w 2084103"/>
              <a:gd name="connsiteY18" fmla="*/ 602623 h 1555123"/>
              <a:gd name="connsiteX19" fmla="*/ 664878 w 2084103"/>
              <a:gd name="connsiteY19" fmla="*/ 564523 h 1555123"/>
              <a:gd name="connsiteX20" fmla="*/ 731553 w 2084103"/>
              <a:gd name="connsiteY20" fmla="*/ 593098 h 1555123"/>
              <a:gd name="connsiteX21" fmla="*/ 798228 w 2084103"/>
              <a:gd name="connsiteY21" fmla="*/ 602623 h 1555123"/>
              <a:gd name="connsiteX22" fmla="*/ 855378 w 2084103"/>
              <a:gd name="connsiteY22" fmla="*/ 621673 h 1555123"/>
              <a:gd name="connsiteX23" fmla="*/ 883953 w 2084103"/>
              <a:gd name="connsiteY23" fmla="*/ 631198 h 1555123"/>
              <a:gd name="connsiteX24" fmla="*/ 912528 w 2084103"/>
              <a:gd name="connsiteY24" fmla="*/ 688348 h 1555123"/>
              <a:gd name="connsiteX25" fmla="*/ 941103 w 2084103"/>
              <a:gd name="connsiteY25" fmla="*/ 697873 h 1555123"/>
              <a:gd name="connsiteX26" fmla="*/ 969678 w 2084103"/>
              <a:gd name="connsiteY26" fmla="*/ 726448 h 1555123"/>
              <a:gd name="connsiteX27" fmla="*/ 1103028 w 2084103"/>
              <a:gd name="connsiteY27" fmla="*/ 745498 h 1555123"/>
              <a:gd name="connsiteX28" fmla="*/ 1131603 w 2084103"/>
              <a:gd name="connsiteY28" fmla="*/ 755023 h 1555123"/>
              <a:gd name="connsiteX29" fmla="*/ 1160178 w 2084103"/>
              <a:gd name="connsiteY29" fmla="*/ 840748 h 1555123"/>
              <a:gd name="connsiteX30" fmla="*/ 1160178 w 2084103"/>
              <a:gd name="connsiteY30" fmla="*/ 840748 h 1555123"/>
              <a:gd name="connsiteX31" fmla="*/ 1226853 w 2084103"/>
              <a:gd name="connsiteY31" fmla="*/ 888373 h 1555123"/>
              <a:gd name="connsiteX32" fmla="*/ 1217328 w 2084103"/>
              <a:gd name="connsiteY32" fmla="*/ 945523 h 1555123"/>
              <a:gd name="connsiteX33" fmla="*/ 1226853 w 2084103"/>
              <a:gd name="connsiteY33" fmla="*/ 1097923 h 1555123"/>
              <a:gd name="connsiteX34" fmla="*/ 1198278 w 2084103"/>
              <a:gd name="connsiteY34" fmla="*/ 1174123 h 1555123"/>
              <a:gd name="connsiteX35" fmla="*/ 1179228 w 2084103"/>
              <a:gd name="connsiteY35" fmla="*/ 1231273 h 1555123"/>
              <a:gd name="connsiteX36" fmla="*/ 1169703 w 2084103"/>
              <a:gd name="connsiteY36" fmla="*/ 1259848 h 1555123"/>
              <a:gd name="connsiteX37" fmla="*/ 1141128 w 2084103"/>
              <a:gd name="connsiteY37" fmla="*/ 1278898 h 1555123"/>
              <a:gd name="connsiteX38" fmla="*/ 1103028 w 2084103"/>
              <a:gd name="connsiteY38" fmla="*/ 1288423 h 1555123"/>
              <a:gd name="connsiteX39" fmla="*/ 1074453 w 2084103"/>
              <a:gd name="connsiteY39" fmla="*/ 1297948 h 1555123"/>
              <a:gd name="connsiteX40" fmla="*/ 1045878 w 2084103"/>
              <a:gd name="connsiteY40" fmla="*/ 1383673 h 1555123"/>
              <a:gd name="connsiteX41" fmla="*/ 1036353 w 2084103"/>
              <a:gd name="connsiteY41" fmla="*/ 1431298 h 1555123"/>
              <a:gd name="connsiteX42" fmla="*/ 1045878 w 2084103"/>
              <a:gd name="connsiteY42" fmla="*/ 1478923 h 1555123"/>
              <a:gd name="connsiteX43" fmla="*/ 1131603 w 2084103"/>
              <a:gd name="connsiteY43" fmla="*/ 1478923 h 1555123"/>
              <a:gd name="connsiteX44" fmla="*/ 1160178 w 2084103"/>
              <a:gd name="connsiteY44" fmla="*/ 1469398 h 1555123"/>
              <a:gd name="connsiteX45" fmla="*/ 1198278 w 2084103"/>
              <a:gd name="connsiteY45" fmla="*/ 1459873 h 1555123"/>
              <a:gd name="connsiteX46" fmla="*/ 1236378 w 2084103"/>
              <a:gd name="connsiteY46" fmla="*/ 1440823 h 1555123"/>
              <a:gd name="connsiteX47" fmla="*/ 1264953 w 2084103"/>
              <a:gd name="connsiteY47" fmla="*/ 1431298 h 1555123"/>
              <a:gd name="connsiteX48" fmla="*/ 1274478 w 2084103"/>
              <a:gd name="connsiteY48" fmla="*/ 1402723 h 1555123"/>
              <a:gd name="connsiteX49" fmla="*/ 1350678 w 2084103"/>
              <a:gd name="connsiteY49" fmla="*/ 1393198 h 1555123"/>
              <a:gd name="connsiteX50" fmla="*/ 1417353 w 2084103"/>
              <a:gd name="connsiteY50" fmla="*/ 1412248 h 1555123"/>
              <a:gd name="connsiteX51" fmla="*/ 1436403 w 2084103"/>
              <a:gd name="connsiteY51" fmla="*/ 1440823 h 1555123"/>
              <a:gd name="connsiteX52" fmla="*/ 1512603 w 2084103"/>
              <a:gd name="connsiteY52" fmla="*/ 1478923 h 1555123"/>
              <a:gd name="connsiteX53" fmla="*/ 1655478 w 2084103"/>
              <a:gd name="connsiteY53" fmla="*/ 1469398 h 1555123"/>
              <a:gd name="connsiteX54" fmla="*/ 1684053 w 2084103"/>
              <a:gd name="connsiteY54" fmla="*/ 1478923 h 1555123"/>
              <a:gd name="connsiteX55" fmla="*/ 1836453 w 2084103"/>
              <a:gd name="connsiteY55" fmla="*/ 1488448 h 1555123"/>
              <a:gd name="connsiteX56" fmla="*/ 1941228 w 2084103"/>
              <a:gd name="connsiteY56" fmla="*/ 1517023 h 1555123"/>
              <a:gd name="connsiteX57" fmla="*/ 1969803 w 2084103"/>
              <a:gd name="connsiteY57" fmla="*/ 1536073 h 1555123"/>
              <a:gd name="connsiteX58" fmla="*/ 2026953 w 2084103"/>
              <a:gd name="connsiteY58" fmla="*/ 1555123 h 1555123"/>
              <a:gd name="connsiteX59" fmla="*/ 2074578 w 2084103"/>
              <a:gd name="connsiteY59" fmla="*/ 1545598 h 1555123"/>
              <a:gd name="connsiteX60" fmla="*/ 2084103 w 2084103"/>
              <a:gd name="connsiteY60" fmla="*/ 1517023 h 1555123"/>
              <a:gd name="connsiteX61" fmla="*/ 2055528 w 2084103"/>
              <a:gd name="connsiteY61" fmla="*/ 1440823 h 1555123"/>
              <a:gd name="connsiteX62" fmla="*/ 1960278 w 2084103"/>
              <a:gd name="connsiteY62" fmla="*/ 1402723 h 1555123"/>
              <a:gd name="connsiteX63" fmla="*/ 1931703 w 2084103"/>
              <a:gd name="connsiteY63" fmla="*/ 1393198 h 1555123"/>
              <a:gd name="connsiteX64" fmla="*/ 1903128 w 2084103"/>
              <a:gd name="connsiteY64" fmla="*/ 1383673 h 1555123"/>
              <a:gd name="connsiteX65" fmla="*/ 1874553 w 2084103"/>
              <a:gd name="connsiteY65" fmla="*/ 1355098 h 1555123"/>
              <a:gd name="connsiteX66" fmla="*/ 2017428 w 2084103"/>
              <a:gd name="connsiteY66" fmla="*/ 1326523 h 1555123"/>
              <a:gd name="connsiteX67" fmla="*/ 2007903 w 2084103"/>
              <a:gd name="connsiteY67" fmla="*/ 1164598 h 1555123"/>
              <a:gd name="connsiteX68" fmla="*/ 1988853 w 2084103"/>
              <a:gd name="connsiteY68" fmla="*/ 1136023 h 1555123"/>
              <a:gd name="connsiteX69" fmla="*/ 1979328 w 2084103"/>
              <a:gd name="connsiteY69" fmla="*/ 1107448 h 1555123"/>
              <a:gd name="connsiteX70" fmla="*/ 1931703 w 2084103"/>
              <a:gd name="connsiteY70" fmla="*/ 1040773 h 1555123"/>
              <a:gd name="connsiteX71" fmla="*/ 1903128 w 2084103"/>
              <a:gd name="connsiteY71" fmla="*/ 1031248 h 1555123"/>
              <a:gd name="connsiteX72" fmla="*/ 1836453 w 2084103"/>
              <a:gd name="connsiteY72" fmla="*/ 993148 h 1555123"/>
              <a:gd name="connsiteX73" fmla="*/ 1807878 w 2084103"/>
              <a:gd name="connsiteY73" fmla="*/ 983623 h 1555123"/>
              <a:gd name="connsiteX74" fmla="*/ 1712628 w 2084103"/>
              <a:gd name="connsiteY74" fmla="*/ 974098 h 1555123"/>
              <a:gd name="connsiteX75" fmla="*/ 1684053 w 2084103"/>
              <a:gd name="connsiteY75" fmla="*/ 964573 h 1555123"/>
              <a:gd name="connsiteX76" fmla="*/ 1645953 w 2084103"/>
              <a:gd name="connsiteY76" fmla="*/ 831223 h 1555123"/>
              <a:gd name="connsiteX77" fmla="*/ 1712628 w 2084103"/>
              <a:gd name="connsiteY77" fmla="*/ 878848 h 1555123"/>
              <a:gd name="connsiteX78" fmla="*/ 1836453 w 2084103"/>
              <a:gd name="connsiteY78" fmla="*/ 888373 h 1555123"/>
              <a:gd name="connsiteX79" fmla="*/ 2007903 w 2084103"/>
              <a:gd name="connsiteY79" fmla="*/ 878848 h 1555123"/>
              <a:gd name="connsiteX80" fmla="*/ 1998378 w 2084103"/>
              <a:gd name="connsiteY80" fmla="*/ 831223 h 1555123"/>
              <a:gd name="connsiteX81" fmla="*/ 1960278 w 2084103"/>
              <a:gd name="connsiteY81" fmla="*/ 745498 h 1555123"/>
              <a:gd name="connsiteX82" fmla="*/ 1950753 w 2084103"/>
              <a:gd name="connsiteY82" fmla="*/ 640723 h 1555123"/>
              <a:gd name="connsiteX83" fmla="*/ 1893603 w 2084103"/>
              <a:gd name="connsiteY83" fmla="*/ 621673 h 1555123"/>
              <a:gd name="connsiteX84" fmla="*/ 1826928 w 2084103"/>
              <a:gd name="connsiteY84" fmla="*/ 631198 h 1555123"/>
              <a:gd name="connsiteX85" fmla="*/ 1741203 w 2084103"/>
              <a:gd name="connsiteY85" fmla="*/ 621673 h 1555123"/>
              <a:gd name="connsiteX86" fmla="*/ 1684053 w 2084103"/>
              <a:gd name="connsiteY86" fmla="*/ 602623 h 1555123"/>
              <a:gd name="connsiteX87" fmla="*/ 1655478 w 2084103"/>
              <a:gd name="connsiteY87" fmla="*/ 593098 h 1555123"/>
              <a:gd name="connsiteX88" fmla="*/ 1598328 w 2084103"/>
              <a:gd name="connsiteY88" fmla="*/ 574048 h 1555123"/>
              <a:gd name="connsiteX89" fmla="*/ 1522128 w 2084103"/>
              <a:gd name="connsiteY89" fmla="*/ 554998 h 1555123"/>
              <a:gd name="connsiteX90" fmla="*/ 1464978 w 2084103"/>
              <a:gd name="connsiteY90" fmla="*/ 516898 h 1555123"/>
              <a:gd name="connsiteX91" fmla="*/ 1445928 w 2084103"/>
              <a:gd name="connsiteY91" fmla="*/ 440698 h 1555123"/>
              <a:gd name="connsiteX92" fmla="*/ 1417353 w 2084103"/>
              <a:gd name="connsiteY92" fmla="*/ 421648 h 1555123"/>
              <a:gd name="connsiteX93" fmla="*/ 1331628 w 2084103"/>
              <a:gd name="connsiteY93" fmla="*/ 431173 h 1555123"/>
              <a:gd name="connsiteX94" fmla="*/ 1293528 w 2084103"/>
              <a:gd name="connsiteY94" fmla="*/ 450223 h 1555123"/>
              <a:gd name="connsiteX95" fmla="*/ 1264953 w 2084103"/>
              <a:gd name="connsiteY95" fmla="*/ 459748 h 1555123"/>
              <a:gd name="connsiteX96" fmla="*/ 1255428 w 2084103"/>
              <a:gd name="connsiteY96" fmla="*/ 374023 h 1555123"/>
              <a:gd name="connsiteX97" fmla="*/ 1179228 w 2084103"/>
              <a:gd name="connsiteY97" fmla="*/ 335923 h 1555123"/>
              <a:gd name="connsiteX98" fmla="*/ 1122078 w 2084103"/>
              <a:gd name="connsiteY98" fmla="*/ 326398 h 1555123"/>
              <a:gd name="connsiteX99" fmla="*/ 1093503 w 2084103"/>
              <a:gd name="connsiteY99" fmla="*/ 307348 h 1555123"/>
              <a:gd name="connsiteX100" fmla="*/ 1083978 w 2084103"/>
              <a:gd name="connsiteY100" fmla="*/ 259723 h 1555123"/>
              <a:gd name="connsiteX101" fmla="*/ 1064928 w 2084103"/>
              <a:gd name="connsiteY101" fmla="*/ 231148 h 1555123"/>
              <a:gd name="connsiteX102" fmla="*/ 855378 w 2084103"/>
              <a:gd name="connsiteY102" fmla="*/ 221623 h 1555123"/>
              <a:gd name="connsiteX103" fmla="*/ 845853 w 2084103"/>
              <a:gd name="connsiteY103" fmla="*/ 193048 h 1555123"/>
              <a:gd name="connsiteX104" fmla="*/ 779178 w 2084103"/>
              <a:gd name="connsiteY104" fmla="*/ 154948 h 1555123"/>
              <a:gd name="connsiteX105" fmla="*/ 702978 w 2084103"/>
              <a:gd name="connsiteY105" fmla="*/ 154948 h 1555123"/>
              <a:gd name="connsiteX106" fmla="*/ 645828 w 2084103"/>
              <a:gd name="connsiteY106" fmla="*/ 135898 h 1555123"/>
              <a:gd name="connsiteX107" fmla="*/ 636303 w 2084103"/>
              <a:gd name="connsiteY107" fmla="*/ 12073 h 1555123"/>
              <a:gd name="connsiteX108" fmla="*/ 569628 w 2084103"/>
              <a:gd name="connsiteY108" fmla="*/ 2548 h 1555123"/>
              <a:gd name="connsiteX109" fmla="*/ 388653 w 2084103"/>
              <a:gd name="connsiteY109" fmla="*/ 12073 h 1555123"/>
              <a:gd name="connsiteX110" fmla="*/ 360078 w 2084103"/>
              <a:gd name="connsiteY110" fmla="*/ 97798 h 1555123"/>
              <a:gd name="connsiteX111" fmla="*/ 398178 w 2084103"/>
              <a:gd name="connsiteY111" fmla="*/ 116848 h 1555123"/>
              <a:gd name="connsiteX112" fmla="*/ 398178 w 2084103"/>
              <a:gd name="connsiteY112" fmla="*/ 183523 h 1555123"/>
              <a:gd name="connsiteX113" fmla="*/ 341028 w 2084103"/>
              <a:gd name="connsiteY113" fmla="*/ 164473 h 1555123"/>
              <a:gd name="connsiteX114" fmla="*/ 321978 w 2084103"/>
              <a:gd name="connsiteY114" fmla="*/ 135898 h 1555123"/>
              <a:gd name="connsiteX115" fmla="*/ 302928 w 2084103"/>
              <a:gd name="connsiteY115" fmla="*/ 78748 h 1555123"/>
              <a:gd name="connsiteX116" fmla="*/ 245778 w 2084103"/>
              <a:gd name="connsiteY116" fmla="*/ 50173 h 1555123"/>
              <a:gd name="connsiteX117" fmla="*/ 207678 w 2084103"/>
              <a:gd name="connsiteY117" fmla="*/ 59698 h 1555123"/>
              <a:gd name="connsiteX118" fmla="*/ 179103 w 2084103"/>
              <a:gd name="connsiteY118" fmla="*/ 116848 h 1555123"/>
              <a:gd name="connsiteX119" fmla="*/ 150528 w 2084103"/>
              <a:gd name="connsiteY119" fmla="*/ 269248 h 1555123"/>
              <a:gd name="connsiteX120" fmla="*/ 160053 w 2084103"/>
              <a:gd name="connsiteY120" fmla="*/ 345448 h 1555123"/>
              <a:gd name="connsiteX121" fmla="*/ 150528 w 2084103"/>
              <a:gd name="connsiteY121" fmla="*/ 393073 h 1555123"/>
              <a:gd name="connsiteX122" fmla="*/ 121953 w 2084103"/>
              <a:gd name="connsiteY122" fmla="*/ 297823 h 1555123"/>
              <a:gd name="connsiteX123" fmla="*/ 83853 w 2084103"/>
              <a:gd name="connsiteY123" fmla="*/ 88273 h 15551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Lst>
            <a:rect l="l" t="t" r="r" b="b"/>
            <a:pathLst>
              <a:path w="2084103" h="1555123">
                <a:moveTo>
                  <a:pt x="83853" y="88273"/>
                </a:moveTo>
                <a:cubicBezTo>
                  <a:pt x="74328" y="61286"/>
                  <a:pt x="70806" y="119889"/>
                  <a:pt x="64803" y="135898"/>
                </a:cubicBezTo>
                <a:cubicBezTo>
                  <a:pt x="61278" y="145299"/>
                  <a:pt x="61550" y="156633"/>
                  <a:pt x="55278" y="164473"/>
                </a:cubicBezTo>
                <a:cubicBezTo>
                  <a:pt x="48127" y="173412"/>
                  <a:pt x="36228" y="177173"/>
                  <a:pt x="26703" y="183523"/>
                </a:cubicBezTo>
                <a:cubicBezTo>
                  <a:pt x="-14728" y="307817"/>
                  <a:pt x="224" y="240390"/>
                  <a:pt x="17178" y="469273"/>
                </a:cubicBezTo>
                <a:cubicBezTo>
                  <a:pt x="17920" y="479286"/>
                  <a:pt x="18863" y="491576"/>
                  <a:pt x="26703" y="497848"/>
                </a:cubicBezTo>
                <a:cubicBezTo>
                  <a:pt x="36925" y="506026"/>
                  <a:pt x="52216" y="503777"/>
                  <a:pt x="64803" y="507373"/>
                </a:cubicBezTo>
                <a:cubicBezTo>
                  <a:pt x="74457" y="510131"/>
                  <a:pt x="83853" y="513723"/>
                  <a:pt x="93378" y="516898"/>
                </a:cubicBezTo>
                <a:cubicBezTo>
                  <a:pt x="102903" y="523248"/>
                  <a:pt x="118333" y="525088"/>
                  <a:pt x="121953" y="535948"/>
                </a:cubicBezTo>
                <a:cubicBezTo>
                  <a:pt x="123946" y="541928"/>
                  <a:pt x="105866" y="593734"/>
                  <a:pt x="102903" y="602623"/>
                </a:cubicBezTo>
                <a:cubicBezTo>
                  <a:pt x="198935" y="634634"/>
                  <a:pt x="49977" y="585793"/>
                  <a:pt x="169578" y="621673"/>
                </a:cubicBezTo>
                <a:cubicBezTo>
                  <a:pt x="188812" y="627443"/>
                  <a:pt x="207678" y="634373"/>
                  <a:pt x="226728" y="640723"/>
                </a:cubicBezTo>
                <a:cubicBezTo>
                  <a:pt x="236253" y="643898"/>
                  <a:pt x="245297" y="649414"/>
                  <a:pt x="255303" y="650248"/>
                </a:cubicBezTo>
                <a:lnTo>
                  <a:pt x="369603" y="659773"/>
                </a:lnTo>
                <a:cubicBezTo>
                  <a:pt x="402558" y="655654"/>
                  <a:pt x="467639" y="648571"/>
                  <a:pt x="502953" y="640723"/>
                </a:cubicBezTo>
                <a:cubicBezTo>
                  <a:pt x="512754" y="638545"/>
                  <a:pt x="521727" y="633376"/>
                  <a:pt x="531528" y="631198"/>
                </a:cubicBezTo>
                <a:cubicBezTo>
                  <a:pt x="550381" y="627008"/>
                  <a:pt x="569628" y="624848"/>
                  <a:pt x="588678" y="621673"/>
                </a:cubicBezTo>
                <a:cubicBezTo>
                  <a:pt x="598203" y="618498"/>
                  <a:pt x="607599" y="614906"/>
                  <a:pt x="617253" y="612148"/>
                </a:cubicBezTo>
                <a:cubicBezTo>
                  <a:pt x="629840" y="608552"/>
                  <a:pt x="646096" y="611880"/>
                  <a:pt x="655353" y="602623"/>
                </a:cubicBezTo>
                <a:cubicBezTo>
                  <a:pt x="664610" y="593366"/>
                  <a:pt x="661703" y="577223"/>
                  <a:pt x="664878" y="564523"/>
                </a:cubicBezTo>
                <a:cubicBezTo>
                  <a:pt x="685531" y="574850"/>
                  <a:pt x="708194" y="588426"/>
                  <a:pt x="731553" y="593098"/>
                </a:cubicBezTo>
                <a:cubicBezTo>
                  <a:pt x="753568" y="597501"/>
                  <a:pt x="776003" y="599448"/>
                  <a:pt x="798228" y="602623"/>
                </a:cubicBezTo>
                <a:lnTo>
                  <a:pt x="855378" y="621673"/>
                </a:lnTo>
                <a:lnTo>
                  <a:pt x="883953" y="631198"/>
                </a:lnTo>
                <a:cubicBezTo>
                  <a:pt x="890228" y="650022"/>
                  <a:pt x="895742" y="674919"/>
                  <a:pt x="912528" y="688348"/>
                </a:cubicBezTo>
                <a:cubicBezTo>
                  <a:pt x="920368" y="694620"/>
                  <a:pt x="931578" y="694698"/>
                  <a:pt x="941103" y="697873"/>
                </a:cubicBezTo>
                <a:cubicBezTo>
                  <a:pt x="950628" y="707398"/>
                  <a:pt x="956755" y="722647"/>
                  <a:pt x="969678" y="726448"/>
                </a:cubicBezTo>
                <a:cubicBezTo>
                  <a:pt x="1012755" y="739118"/>
                  <a:pt x="1103028" y="745498"/>
                  <a:pt x="1103028" y="745498"/>
                </a:cubicBezTo>
                <a:cubicBezTo>
                  <a:pt x="1112553" y="748673"/>
                  <a:pt x="1125767" y="746853"/>
                  <a:pt x="1131603" y="755023"/>
                </a:cubicBezTo>
                <a:lnTo>
                  <a:pt x="1160178" y="840748"/>
                </a:lnTo>
                <a:lnTo>
                  <a:pt x="1160178" y="840748"/>
                </a:lnTo>
                <a:cubicBezTo>
                  <a:pt x="1188712" y="883549"/>
                  <a:pt x="1168599" y="865071"/>
                  <a:pt x="1226853" y="888373"/>
                </a:cubicBezTo>
                <a:cubicBezTo>
                  <a:pt x="1277456" y="964277"/>
                  <a:pt x="1225662" y="866350"/>
                  <a:pt x="1217328" y="945523"/>
                </a:cubicBezTo>
                <a:cubicBezTo>
                  <a:pt x="1212000" y="996142"/>
                  <a:pt x="1223678" y="1047123"/>
                  <a:pt x="1226853" y="1097923"/>
                </a:cubicBezTo>
                <a:cubicBezTo>
                  <a:pt x="1206231" y="1180412"/>
                  <a:pt x="1231484" y="1091108"/>
                  <a:pt x="1198278" y="1174123"/>
                </a:cubicBezTo>
                <a:cubicBezTo>
                  <a:pt x="1190820" y="1192767"/>
                  <a:pt x="1185578" y="1212223"/>
                  <a:pt x="1179228" y="1231273"/>
                </a:cubicBezTo>
                <a:cubicBezTo>
                  <a:pt x="1176053" y="1240798"/>
                  <a:pt x="1178057" y="1254279"/>
                  <a:pt x="1169703" y="1259848"/>
                </a:cubicBezTo>
                <a:cubicBezTo>
                  <a:pt x="1160178" y="1266198"/>
                  <a:pt x="1151650" y="1274389"/>
                  <a:pt x="1141128" y="1278898"/>
                </a:cubicBezTo>
                <a:cubicBezTo>
                  <a:pt x="1129096" y="1284055"/>
                  <a:pt x="1115615" y="1284827"/>
                  <a:pt x="1103028" y="1288423"/>
                </a:cubicBezTo>
                <a:cubicBezTo>
                  <a:pt x="1093374" y="1291181"/>
                  <a:pt x="1083978" y="1294773"/>
                  <a:pt x="1074453" y="1297948"/>
                </a:cubicBezTo>
                <a:lnTo>
                  <a:pt x="1045878" y="1383673"/>
                </a:lnTo>
                <a:cubicBezTo>
                  <a:pt x="1040758" y="1399032"/>
                  <a:pt x="1039528" y="1415423"/>
                  <a:pt x="1036353" y="1431298"/>
                </a:cubicBezTo>
                <a:cubicBezTo>
                  <a:pt x="1039528" y="1447173"/>
                  <a:pt x="1036898" y="1465453"/>
                  <a:pt x="1045878" y="1478923"/>
                </a:cubicBezTo>
                <a:cubicBezTo>
                  <a:pt x="1059947" y="1500027"/>
                  <a:pt x="1127695" y="1479574"/>
                  <a:pt x="1131603" y="1478923"/>
                </a:cubicBezTo>
                <a:cubicBezTo>
                  <a:pt x="1141128" y="1475748"/>
                  <a:pt x="1150524" y="1472156"/>
                  <a:pt x="1160178" y="1469398"/>
                </a:cubicBezTo>
                <a:cubicBezTo>
                  <a:pt x="1172765" y="1465802"/>
                  <a:pt x="1186021" y="1464470"/>
                  <a:pt x="1198278" y="1459873"/>
                </a:cubicBezTo>
                <a:cubicBezTo>
                  <a:pt x="1211573" y="1454887"/>
                  <a:pt x="1223327" y="1446416"/>
                  <a:pt x="1236378" y="1440823"/>
                </a:cubicBezTo>
                <a:cubicBezTo>
                  <a:pt x="1245606" y="1436868"/>
                  <a:pt x="1255428" y="1434473"/>
                  <a:pt x="1264953" y="1431298"/>
                </a:cubicBezTo>
                <a:cubicBezTo>
                  <a:pt x="1268128" y="1421773"/>
                  <a:pt x="1268206" y="1410563"/>
                  <a:pt x="1274478" y="1402723"/>
                </a:cubicBezTo>
                <a:cubicBezTo>
                  <a:pt x="1299236" y="1371776"/>
                  <a:pt x="1316276" y="1385553"/>
                  <a:pt x="1350678" y="1393198"/>
                </a:cubicBezTo>
                <a:cubicBezTo>
                  <a:pt x="1386558" y="1401171"/>
                  <a:pt x="1385532" y="1401641"/>
                  <a:pt x="1417353" y="1412248"/>
                </a:cubicBezTo>
                <a:cubicBezTo>
                  <a:pt x="1423703" y="1421773"/>
                  <a:pt x="1427025" y="1434258"/>
                  <a:pt x="1436403" y="1440823"/>
                </a:cubicBezTo>
                <a:cubicBezTo>
                  <a:pt x="1459668" y="1457108"/>
                  <a:pt x="1512603" y="1478923"/>
                  <a:pt x="1512603" y="1478923"/>
                </a:cubicBezTo>
                <a:cubicBezTo>
                  <a:pt x="1560228" y="1475748"/>
                  <a:pt x="1607747" y="1469398"/>
                  <a:pt x="1655478" y="1469398"/>
                </a:cubicBezTo>
                <a:cubicBezTo>
                  <a:pt x="1665518" y="1469398"/>
                  <a:pt x="1674068" y="1477872"/>
                  <a:pt x="1684053" y="1478923"/>
                </a:cubicBezTo>
                <a:cubicBezTo>
                  <a:pt x="1734672" y="1484251"/>
                  <a:pt x="1785653" y="1485273"/>
                  <a:pt x="1836453" y="1488448"/>
                </a:cubicBezTo>
                <a:cubicBezTo>
                  <a:pt x="1922393" y="1509933"/>
                  <a:pt x="1887815" y="1499219"/>
                  <a:pt x="1941228" y="1517023"/>
                </a:cubicBezTo>
                <a:cubicBezTo>
                  <a:pt x="1950753" y="1523373"/>
                  <a:pt x="1959342" y="1531424"/>
                  <a:pt x="1969803" y="1536073"/>
                </a:cubicBezTo>
                <a:cubicBezTo>
                  <a:pt x="1988153" y="1544228"/>
                  <a:pt x="2026953" y="1555123"/>
                  <a:pt x="2026953" y="1555123"/>
                </a:cubicBezTo>
                <a:cubicBezTo>
                  <a:pt x="2042828" y="1551948"/>
                  <a:pt x="2061108" y="1554578"/>
                  <a:pt x="2074578" y="1545598"/>
                </a:cubicBezTo>
                <a:cubicBezTo>
                  <a:pt x="2082932" y="1540029"/>
                  <a:pt x="2084103" y="1527063"/>
                  <a:pt x="2084103" y="1517023"/>
                </a:cubicBezTo>
                <a:cubicBezTo>
                  <a:pt x="2084103" y="1494408"/>
                  <a:pt x="2075236" y="1457246"/>
                  <a:pt x="2055528" y="1440823"/>
                </a:cubicBezTo>
                <a:cubicBezTo>
                  <a:pt x="2036841" y="1425251"/>
                  <a:pt x="1978044" y="1408645"/>
                  <a:pt x="1960278" y="1402723"/>
                </a:cubicBezTo>
                <a:lnTo>
                  <a:pt x="1931703" y="1393198"/>
                </a:lnTo>
                <a:lnTo>
                  <a:pt x="1903128" y="1383673"/>
                </a:lnTo>
                <a:cubicBezTo>
                  <a:pt x="1893603" y="1374148"/>
                  <a:pt x="1884901" y="1363722"/>
                  <a:pt x="1874553" y="1355098"/>
                </a:cubicBezTo>
                <a:cubicBezTo>
                  <a:pt x="1812641" y="1303504"/>
                  <a:pt x="1763111" y="1340652"/>
                  <a:pt x="2017428" y="1326523"/>
                </a:cubicBezTo>
                <a:cubicBezTo>
                  <a:pt x="2014253" y="1272548"/>
                  <a:pt x="2015924" y="1218068"/>
                  <a:pt x="2007903" y="1164598"/>
                </a:cubicBezTo>
                <a:cubicBezTo>
                  <a:pt x="2006205" y="1153277"/>
                  <a:pt x="1993973" y="1146262"/>
                  <a:pt x="1988853" y="1136023"/>
                </a:cubicBezTo>
                <a:cubicBezTo>
                  <a:pt x="1984363" y="1127043"/>
                  <a:pt x="1983283" y="1116676"/>
                  <a:pt x="1979328" y="1107448"/>
                </a:cubicBezTo>
                <a:cubicBezTo>
                  <a:pt x="1967409" y="1079638"/>
                  <a:pt x="1957838" y="1058196"/>
                  <a:pt x="1931703" y="1040773"/>
                </a:cubicBezTo>
                <a:cubicBezTo>
                  <a:pt x="1923349" y="1035204"/>
                  <a:pt x="1912653" y="1034423"/>
                  <a:pt x="1903128" y="1031248"/>
                </a:cubicBezTo>
                <a:cubicBezTo>
                  <a:pt x="1874430" y="1012116"/>
                  <a:pt x="1870290" y="1007650"/>
                  <a:pt x="1836453" y="993148"/>
                </a:cubicBezTo>
                <a:cubicBezTo>
                  <a:pt x="1827225" y="989193"/>
                  <a:pt x="1817801" y="985150"/>
                  <a:pt x="1807878" y="983623"/>
                </a:cubicBezTo>
                <a:cubicBezTo>
                  <a:pt x="1776341" y="978771"/>
                  <a:pt x="1744378" y="977273"/>
                  <a:pt x="1712628" y="974098"/>
                </a:cubicBezTo>
                <a:cubicBezTo>
                  <a:pt x="1703103" y="970923"/>
                  <a:pt x="1689889" y="972743"/>
                  <a:pt x="1684053" y="964573"/>
                </a:cubicBezTo>
                <a:cubicBezTo>
                  <a:pt x="1673542" y="949857"/>
                  <a:pt x="1647945" y="839192"/>
                  <a:pt x="1645953" y="831223"/>
                </a:cubicBezTo>
                <a:cubicBezTo>
                  <a:pt x="1645643" y="829983"/>
                  <a:pt x="1705146" y="877445"/>
                  <a:pt x="1712628" y="878848"/>
                </a:cubicBezTo>
                <a:cubicBezTo>
                  <a:pt x="1753316" y="886477"/>
                  <a:pt x="1795178" y="885198"/>
                  <a:pt x="1836453" y="888373"/>
                </a:cubicBezTo>
                <a:cubicBezTo>
                  <a:pt x="1893603" y="885198"/>
                  <a:pt x="1953928" y="897898"/>
                  <a:pt x="2007903" y="878848"/>
                </a:cubicBezTo>
                <a:cubicBezTo>
                  <a:pt x="2023169" y="873460"/>
                  <a:pt x="2002638" y="846842"/>
                  <a:pt x="1998378" y="831223"/>
                </a:cubicBezTo>
                <a:cubicBezTo>
                  <a:pt x="1982683" y="773676"/>
                  <a:pt x="1986490" y="784816"/>
                  <a:pt x="1960278" y="745498"/>
                </a:cubicBezTo>
                <a:cubicBezTo>
                  <a:pt x="1957103" y="710573"/>
                  <a:pt x="1967379" y="671600"/>
                  <a:pt x="1950753" y="640723"/>
                </a:cubicBezTo>
                <a:cubicBezTo>
                  <a:pt x="1941233" y="623043"/>
                  <a:pt x="1893603" y="621673"/>
                  <a:pt x="1893603" y="621673"/>
                </a:cubicBezTo>
                <a:cubicBezTo>
                  <a:pt x="1871378" y="624848"/>
                  <a:pt x="1849379" y="631198"/>
                  <a:pt x="1826928" y="631198"/>
                </a:cubicBezTo>
                <a:cubicBezTo>
                  <a:pt x="1798177" y="631198"/>
                  <a:pt x="1769396" y="627312"/>
                  <a:pt x="1741203" y="621673"/>
                </a:cubicBezTo>
                <a:cubicBezTo>
                  <a:pt x="1721512" y="617735"/>
                  <a:pt x="1703103" y="608973"/>
                  <a:pt x="1684053" y="602623"/>
                </a:cubicBezTo>
                <a:lnTo>
                  <a:pt x="1655478" y="593098"/>
                </a:lnTo>
                <a:lnTo>
                  <a:pt x="1598328" y="574048"/>
                </a:lnTo>
                <a:cubicBezTo>
                  <a:pt x="1573490" y="565769"/>
                  <a:pt x="1522128" y="554998"/>
                  <a:pt x="1522128" y="554998"/>
                </a:cubicBezTo>
                <a:cubicBezTo>
                  <a:pt x="1503078" y="542298"/>
                  <a:pt x="1469468" y="539349"/>
                  <a:pt x="1464978" y="516898"/>
                </a:cubicBezTo>
                <a:cubicBezTo>
                  <a:pt x="1464504" y="514526"/>
                  <a:pt x="1453738" y="450461"/>
                  <a:pt x="1445928" y="440698"/>
                </a:cubicBezTo>
                <a:cubicBezTo>
                  <a:pt x="1438777" y="431759"/>
                  <a:pt x="1426878" y="427998"/>
                  <a:pt x="1417353" y="421648"/>
                </a:cubicBezTo>
                <a:cubicBezTo>
                  <a:pt x="1388778" y="424823"/>
                  <a:pt x="1359643" y="424708"/>
                  <a:pt x="1331628" y="431173"/>
                </a:cubicBezTo>
                <a:cubicBezTo>
                  <a:pt x="1317793" y="434366"/>
                  <a:pt x="1306579" y="444630"/>
                  <a:pt x="1293528" y="450223"/>
                </a:cubicBezTo>
                <a:cubicBezTo>
                  <a:pt x="1284300" y="454178"/>
                  <a:pt x="1274478" y="456573"/>
                  <a:pt x="1264953" y="459748"/>
                </a:cubicBezTo>
                <a:cubicBezTo>
                  <a:pt x="1261778" y="431173"/>
                  <a:pt x="1264520" y="401298"/>
                  <a:pt x="1255428" y="374023"/>
                </a:cubicBezTo>
                <a:cubicBezTo>
                  <a:pt x="1244135" y="340144"/>
                  <a:pt x="1205533" y="340706"/>
                  <a:pt x="1179228" y="335923"/>
                </a:cubicBezTo>
                <a:cubicBezTo>
                  <a:pt x="1160227" y="332468"/>
                  <a:pt x="1141128" y="329573"/>
                  <a:pt x="1122078" y="326398"/>
                </a:cubicBezTo>
                <a:cubicBezTo>
                  <a:pt x="1112553" y="320048"/>
                  <a:pt x="1099183" y="317287"/>
                  <a:pt x="1093503" y="307348"/>
                </a:cubicBezTo>
                <a:cubicBezTo>
                  <a:pt x="1085471" y="293292"/>
                  <a:pt x="1089662" y="274882"/>
                  <a:pt x="1083978" y="259723"/>
                </a:cubicBezTo>
                <a:cubicBezTo>
                  <a:pt x="1079958" y="249004"/>
                  <a:pt x="1071278" y="240673"/>
                  <a:pt x="1064928" y="231148"/>
                </a:cubicBezTo>
                <a:cubicBezTo>
                  <a:pt x="997805" y="236311"/>
                  <a:pt x="920782" y="254325"/>
                  <a:pt x="855378" y="221623"/>
                </a:cubicBezTo>
                <a:cubicBezTo>
                  <a:pt x="846398" y="217133"/>
                  <a:pt x="851422" y="201402"/>
                  <a:pt x="845853" y="193048"/>
                </a:cubicBezTo>
                <a:cubicBezTo>
                  <a:pt x="823154" y="159000"/>
                  <a:pt x="815640" y="164063"/>
                  <a:pt x="779178" y="154948"/>
                </a:cubicBezTo>
                <a:cubicBezTo>
                  <a:pt x="739521" y="168167"/>
                  <a:pt x="753552" y="168741"/>
                  <a:pt x="702978" y="154948"/>
                </a:cubicBezTo>
                <a:cubicBezTo>
                  <a:pt x="683605" y="149664"/>
                  <a:pt x="645828" y="135898"/>
                  <a:pt x="645828" y="135898"/>
                </a:cubicBezTo>
                <a:cubicBezTo>
                  <a:pt x="642653" y="94623"/>
                  <a:pt x="656842" y="48016"/>
                  <a:pt x="636303" y="12073"/>
                </a:cubicBezTo>
                <a:cubicBezTo>
                  <a:pt x="625164" y="-7420"/>
                  <a:pt x="592079" y="2548"/>
                  <a:pt x="569628" y="2548"/>
                </a:cubicBezTo>
                <a:cubicBezTo>
                  <a:pt x="509220" y="2548"/>
                  <a:pt x="448978" y="8898"/>
                  <a:pt x="388653" y="12073"/>
                </a:cubicBezTo>
                <a:cubicBezTo>
                  <a:pt x="375568" y="31701"/>
                  <a:pt x="329901" y="67621"/>
                  <a:pt x="360078" y="97798"/>
                </a:cubicBezTo>
                <a:cubicBezTo>
                  <a:pt x="370118" y="107838"/>
                  <a:pt x="385478" y="110498"/>
                  <a:pt x="398178" y="116848"/>
                </a:cubicBezTo>
                <a:cubicBezTo>
                  <a:pt x="401473" y="126734"/>
                  <a:pt x="423658" y="176243"/>
                  <a:pt x="398178" y="183523"/>
                </a:cubicBezTo>
                <a:cubicBezTo>
                  <a:pt x="378870" y="189040"/>
                  <a:pt x="341028" y="164473"/>
                  <a:pt x="341028" y="164473"/>
                </a:cubicBezTo>
                <a:cubicBezTo>
                  <a:pt x="334678" y="154948"/>
                  <a:pt x="326627" y="146359"/>
                  <a:pt x="321978" y="135898"/>
                </a:cubicBezTo>
                <a:cubicBezTo>
                  <a:pt x="313823" y="117548"/>
                  <a:pt x="319636" y="89887"/>
                  <a:pt x="302928" y="78748"/>
                </a:cubicBezTo>
                <a:cubicBezTo>
                  <a:pt x="265999" y="54129"/>
                  <a:pt x="285213" y="63318"/>
                  <a:pt x="245778" y="50173"/>
                </a:cubicBezTo>
                <a:cubicBezTo>
                  <a:pt x="233078" y="53348"/>
                  <a:pt x="218570" y="52436"/>
                  <a:pt x="207678" y="59698"/>
                </a:cubicBezTo>
                <a:cubicBezTo>
                  <a:pt x="194711" y="68343"/>
                  <a:pt x="182029" y="102220"/>
                  <a:pt x="179103" y="116848"/>
                </a:cubicBezTo>
                <a:cubicBezTo>
                  <a:pt x="136699" y="328869"/>
                  <a:pt x="176607" y="164933"/>
                  <a:pt x="150528" y="269248"/>
                </a:cubicBezTo>
                <a:cubicBezTo>
                  <a:pt x="153703" y="294648"/>
                  <a:pt x="160053" y="319850"/>
                  <a:pt x="160053" y="345448"/>
                </a:cubicBezTo>
                <a:cubicBezTo>
                  <a:pt x="160053" y="361637"/>
                  <a:pt x="165887" y="398193"/>
                  <a:pt x="150528" y="393073"/>
                </a:cubicBezTo>
                <a:cubicBezTo>
                  <a:pt x="144204" y="390965"/>
                  <a:pt x="125353" y="311425"/>
                  <a:pt x="121953" y="297823"/>
                </a:cubicBezTo>
                <a:cubicBezTo>
                  <a:pt x="112073" y="100232"/>
                  <a:pt x="93378" y="115260"/>
                  <a:pt x="83853" y="88273"/>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9" name="Freeform 88"/>
          <xdr:cNvSpPr/>
        </xdr:nvSpPr>
        <xdr:spPr>
          <a:xfrm>
            <a:off x="4113924" y="12307695"/>
            <a:ext cx="777704" cy="1645156"/>
          </a:xfrm>
          <a:custGeom>
            <a:avLst/>
            <a:gdLst>
              <a:gd name="connsiteX0" fmla="*/ 676591 w 782187"/>
              <a:gd name="connsiteY0" fmla="*/ 133 h 1695583"/>
              <a:gd name="connsiteX1" fmla="*/ 628966 w 782187"/>
              <a:gd name="connsiteY1" fmla="*/ 9658 h 1695583"/>
              <a:gd name="connsiteX2" fmla="*/ 600391 w 782187"/>
              <a:gd name="connsiteY2" fmla="*/ 19183 h 1695583"/>
              <a:gd name="connsiteX3" fmla="*/ 495616 w 782187"/>
              <a:gd name="connsiteY3" fmla="*/ 38233 h 1695583"/>
              <a:gd name="connsiteX4" fmla="*/ 400366 w 782187"/>
              <a:gd name="connsiteY4" fmla="*/ 85858 h 1695583"/>
              <a:gd name="connsiteX5" fmla="*/ 352741 w 782187"/>
              <a:gd name="connsiteY5" fmla="*/ 133483 h 1695583"/>
              <a:gd name="connsiteX6" fmla="*/ 333691 w 782187"/>
              <a:gd name="connsiteY6" fmla="*/ 190633 h 1695583"/>
              <a:gd name="connsiteX7" fmla="*/ 276541 w 782187"/>
              <a:gd name="connsiteY7" fmla="*/ 228733 h 1695583"/>
              <a:gd name="connsiteX8" fmla="*/ 219391 w 782187"/>
              <a:gd name="connsiteY8" fmla="*/ 266833 h 1695583"/>
              <a:gd name="connsiteX9" fmla="*/ 190816 w 782187"/>
              <a:gd name="connsiteY9" fmla="*/ 285883 h 1695583"/>
              <a:gd name="connsiteX10" fmla="*/ 171766 w 782187"/>
              <a:gd name="connsiteY10" fmla="*/ 323983 h 1695583"/>
              <a:gd name="connsiteX11" fmla="*/ 152716 w 782187"/>
              <a:gd name="connsiteY11" fmla="*/ 352558 h 1695583"/>
              <a:gd name="connsiteX12" fmla="*/ 143191 w 782187"/>
              <a:gd name="connsiteY12" fmla="*/ 381133 h 1695583"/>
              <a:gd name="connsiteX13" fmla="*/ 152716 w 782187"/>
              <a:gd name="connsiteY13" fmla="*/ 524008 h 1695583"/>
              <a:gd name="connsiteX14" fmla="*/ 181291 w 782187"/>
              <a:gd name="connsiteY14" fmla="*/ 543058 h 1695583"/>
              <a:gd name="connsiteX15" fmla="*/ 219391 w 782187"/>
              <a:gd name="connsiteY15" fmla="*/ 600208 h 1695583"/>
              <a:gd name="connsiteX16" fmla="*/ 381316 w 782187"/>
              <a:gd name="connsiteY16" fmla="*/ 581158 h 1695583"/>
              <a:gd name="connsiteX17" fmla="*/ 409891 w 782187"/>
              <a:gd name="connsiteY17" fmla="*/ 562108 h 1695583"/>
              <a:gd name="connsiteX18" fmla="*/ 428941 w 782187"/>
              <a:gd name="connsiteY18" fmla="*/ 533533 h 1695583"/>
              <a:gd name="connsiteX19" fmla="*/ 438466 w 782187"/>
              <a:gd name="connsiteY19" fmla="*/ 504958 h 1695583"/>
              <a:gd name="connsiteX20" fmla="*/ 476566 w 782187"/>
              <a:gd name="connsiteY20" fmla="*/ 495433 h 1695583"/>
              <a:gd name="connsiteX21" fmla="*/ 505141 w 782187"/>
              <a:gd name="connsiteY21" fmla="*/ 485908 h 1695583"/>
              <a:gd name="connsiteX22" fmla="*/ 514666 w 782187"/>
              <a:gd name="connsiteY22" fmla="*/ 514483 h 1695583"/>
              <a:gd name="connsiteX23" fmla="*/ 419416 w 782187"/>
              <a:gd name="connsiteY23" fmla="*/ 552583 h 1695583"/>
              <a:gd name="connsiteX24" fmla="*/ 371791 w 782187"/>
              <a:gd name="connsiteY24" fmla="*/ 562108 h 1695583"/>
              <a:gd name="connsiteX25" fmla="*/ 343216 w 782187"/>
              <a:gd name="connsiteY25" fmla="*/ 619258 h 1695583"/>
              <a:gd name="connsiteX26" fmla="*/ 314641 w 782187"/>
              <a:gd name="connsiteY26" fmla="*/ 638308 h 1695583"/>
              <a:gd name="connsiteX27" fmla="*/ 286066 w 782187"/>
              <a:gd name="connsiteY27" fmla="*/ 647833 h 1695583"/>
              <a:gd name="connsiteX28" fmla="*/ 219391 w 782187"/>
              <a:gd name="connsiteY28" fmla="*/ 638308 h 1695583"/>
              <a:gd name="connsiteX29" fmla="*/ 162241 w 782187"/>
              <a:gd name="connsiteY29" fmla="*/ 600208 h 1695583"/>
              <a:gd name="connsiteX30" fmla="*/ 133666 w 782187"/>
              <a:gd name="connsiteY30" fmla="*/ 581158 h 1695583"/>
              <a:gd name="connsiteX31" fmla="*/ 47941 w 782187"/>
              <a:gd name="connsiteY31" fmla="*/ 571633 h 1695583"/>
              <a:gd name="connsiteX32" fmla="*/ 9841 w 782187"/>
              <a:gd name="connsiteY32" fmla="*/ 581158 h 1695583"/>
              <a:gd name="connsiteX33" fmla="*/ 9841 w 782187"/>
              <a:gd name="connsiteY33" fmla="*/ 647833 h 1695583"/>
              <a:gd name="connsiteX34" fmla="*/ 28891 w 782187"/>
              <a:gd name="connsiteY34" fmla="*/ 743083 h 1695583"/>
              <a:gd name="connsiteX35" fmla="*/ 47941 w 782187"/>
              <a:gd name="connsiteY35" fmla="*/ 771658 h 1695583"/>
              <a:gd name="connsiteX36" fmla="*/ 57466 w 782187"/>
              <a:gd name="connsiteY36" fmla="*/ 819283 h 1695583"/>
              <a:gd name="connsiteX37" fmla="*/ 76516 w 782187"/>
              <a:gd name="connsiteY37" fmla="*/ 952633 h 1695583"/>
              <a:gd name="connsiteX38" fmla="*/ 95566 w 782187"/>
              <a:gd name="connsiteY38" fmla="*/ 1009783 h 1695583"/>
              <a:gd name="connsiteX39" fmla="*/ 247966 w 782187"/>
              <a:gd name="connsiteY39" fmla="*/ 1000258 h 1695583"/>
              <a:gd name="connsiteX40" fmla="*/ 305116 w 782187"/>
              <a:gd name="connsiteY40" fmla="*/ 990733 h 1695583"/>
              <a:gd name="connsiteX41" fmla="*/ 333691 w 782187"/>
              <a:gd name="connsiteY41" fmla="*/ 971683 h 1695583"/>
              <a:gd name="connsiteX42" fmla="*/ 343216 w 782187"/>
              <a:gd name="connsiteY42" fmla="*/ 838333 h 1695583"/>
              <a:gd name="connsiteX43" fmla="*/ 333691 w 782187"/>
              <a:gd name="connsiteY43" fmla="*/ 809758 h 1695583"/>
              <a:gd name="connsiteX44" fmla="*/ 295591 w 782187"/>
              <a:gd name="connsiteY44" fmla="*/ 752608 h 1695583"/>
              <a:gd name="connsiteX45" fmla="*/ 305116 w 782187"/>
              <a:gd name="connsiteY45" fmla="*/ 695458 h 1695583"/>
              <a:gd name="connsiteX46" fmla="*/ 381316 w 782187"/>
              <a:gd name="connsiteY46" fmla="*/ 771658 h 1695583"/>
              <a:gd name="connsiteX47" fmla="*/ 409891 w 782187"/>
              <a:gd name="connsiteY47" fmla="*/ 857383 h 1695583"/>
              <a:gd name="connsiteX48" fmla="*/ 419416 w 782187"/>
              <a:gd name="connsiteY48" fmla="*/ 905008 h 1695583"/>
              <a:gd name="connsiteX49" fmla="*/ 409891 w 782187"/>
              <a:gd name="connsiteY49" fmla="*/ 952633 h 1695583"/>
              <a:gd name="connsiteX50" fmla="*/ 428941 w 782187"/>
              <a:gd name="connsiteY50" fmla="*/ 1066933 h 1695583"/>
              <a:gd name="connsiteX51" fmla="*/ 447991 w 782187"/>
              <a:gd name="connsiteY51" fmla="*/ 1095508 h 1695583"/>
              <a:gd name="connsiteX52" fmla="*/ 409891 w 782187"/>
              <a:gd name="connsiteY52" fmla="*/ 1143133 h 1695583"/>
              <a:gd name="connsiteX53" fmla="*/ 362266 w 782187"/>
              <a:gd name="connsiteY53" fmla="*/ 1152658 h 1695583"/>
              <a:gd name="connsiteX54" fmla="*/ 333691 w 782187"/>
              <a:gd name="connsiteY54" fmla="*/ 1171708 h 1695583"/>
              <a:gd name="connsiteX55" fmla="*/ 305116 w 782187"/>
              <a:gd name="connsiteY55" fmla="*/ 1228858 h 1695583"/>
              <a:gd name="connsiteX56" fmla="*/ 247966 w 782187"/>
              <a:gd name="connsiteY56" fmla="*/ 1247908 h 1695583"/>
              <a:gd name="connsiteX57" fmla="*/ 209866 w 782187"/>
              <a:gd name="connsiteY57" fmla="*/ 1257433 h 1695583"/>
              <a:gd name="connsiteX58" fmla="*/ 152716 w 782187"/>
              <a:gd name="connsiteY58" fmla="*/ 1276483 h 1695583"/>
              <a:gd name="connsiteX59" fmla="*/ 19366 w 782187"/>
              <a:gd name="connsiteY59" fmla="*/ 1276483 h 1695583"/>
              <a:gd name="connsiteX60" fmla="*/ 316 w 782187"/>
              <a:gd name="connsiteY60" fmla="*/ 1305058 h 1695583"/>
              <a:gd name="connsiteX61" fmla="*/ 86041 w 782187"/>
              <a:gd name="connsiteY61" fmla="*/ 1381258 h 1695583"/>
              <a:gd name="connsiteX62" fmla="*/ 124141 w 782187"/>
              <a:gd name="connsiteY62" fmla="*/ 1390783 h 1695583"/>
              <a:gd name="connsiteX63" fmla="*/ 152716 w 782187"/>
              <a:gd name="connsiteY63" fmla="*/ 1419358 h 1695583"/>
              <a:gd name="connsiteX64" fmla="*/ 162241 w 782187"/>
              <a:gd name="connsiteY64" fmla="*/ 1447933 h 1695583"/>
              <a:gd name="connsiteX65" fmla="*/ 181291 w 782187"/>
              <a:gd name="connsiteY65" fmla="*/ 1476508 h 1695583"/>
              <a:gd name="connsiteX66" fmla="*/ 200341 w 782187"/>
              <a:gd name="connsiteY66" fmla="*/ 1533658 h 1695583"/>
              <a:gd name="connsiteX67" fmla="*/ 219391 w 782187"/>
              <a:gd name="connsiteY67" fmla="*/ 1590808 h 1695583"/>
              <a:gd name="connsiteX68" fmla="*/ 228916 w 782187"/>
              <a:gd name="connsiteY68" fmla="*/ 1619383 h 1695583"/>
              <a:gd name="connsiteX69" fmla="*/ 267016 w 782187"/>
              <a:gd name="connsiteY69" fmla="*/ 1676533 h 1695583"/>
              <a:gd name="connsiteX70" fmla="*/ 476566 w 782187"/>
              <a:gd name="connsiteY70" fmla="*/ 1695583 h 1695583"/>
              <a:gd name="connsiteX71" fmla="*/ 733741 w 782187"/>
              <a:gd name="connsiteY71" fmla="*/ 1686058 h 1695583"/>
              <a:gd name="connsiteX72" fmla="*/ 762316 w 782187"/>
              <a:gd name="connsiteY72" fmla="*/ 1676533 h 1695583"/>
              <a:gd name="connsiteX73" fmla="*/ 771841 w 782187"/>
              <a:gd name="connsiteY73" fmla="*/ 1647958 h 1695583"/>
              <a:gd name="connsiteX74" fmla="*/ 771841 w 782187"/>
              <a:gd name="connsiteY74" fmla="*/ 1466983 h 1695583"/>
              <a:gd name="connsiteX75" fmla="*/ 762316 w 782187"/>
              <a:gd name="connsiteY75" fmla="*/ 1428883 h 1695583"/>
              <a:gd name="connsiteX76" fmla="*/ 705166 w 782187"/>
              <a:gd name="connsiteY76" fmla="*/ 1390783 h 1695583"/>
              <a:gd name="connsiteX77" fmla="*/ 600391 w 782187"/>
              <a:gd name="connsiteY77" fmla="*/ 1400308 h 1695583"/>
              <a:gd name="connsiteX78" fmla="*/ 543241 w 782187"/>
              <a:gd name="connsiteY78" fmla="*/ 1419358 h 1695583"/>
              <a:gd name="connsiteX79" fmla="*/ 514666 w 782187"/>
              <a:gd name="connsiteY79" fmla="*/ 1438408 h 1695583"/>
              <a:gd name="connsiteX80" fmla="*/ 486091 w 782187"/>
              <a:gd name="connsiteY80" fmla="*/ 1466983 h 1695583"/>
              <a:gd name="connsiteX81" fmla="*/ 400366 w 782187"/>
              <a:gd name="connsiteY81" fmla="*/ 1457458 h 1695583"/>
              <a:gd name="connsiteX82" fmla="*/ 343216 w 782187"/>
              <a:gd name="connsiteY82" fmla="*/ 1438408 h 1695583"/>
              <a:gd name="connsiteX83" fmla="*/ 286066 w 782187"/>
              <a:gd name="connsiteY83" fmla="*/ 1400308 h 1695583"/>
              <a:gd name="connsiteX84" fmla="*/ 276541 w 782187"/>
              <a:gd name="connsiteY84" fmla="*/ 1371733 h 1695583"/>
              <a:gd name="connsiteX85" fmla="*/ 324166 w 782187"/>
              <a:gd name="connsiteY85" fmla="*/ 1333633 h 1695583"/>
              <a:gd name="connsiteX86" fmla="*/ 381316 w 782187"/>
              <a:gd name="connsiteY86" fmla="*/ 1324108 h 1695583"/>
              <a:gd name="connsiteX87" fmla="*/ 714691 w 782187"/>
              <a:gd name="connsiteY87" fmla="*/ 1295533 h 1695583"/>
              <a:gd name="connsiteX88" fmla="*/ 743266 w 782187"/>
              <a:gd name="connsiteY88" fmla="*/ 1266958 h 1695583"/>
              <a:gd name="connsiteX89" fmla="*/ 743266 w 782187"/>
              <a:gd name="connsiteY89" fmla="*/ 1171708 h 1695583"/>
              <a:gd name="connsiteX90" fmla="*/ 724216 w 782187"/>
              <a:gd name="connsiteY90" fmla="*/ 1143133 h 1695583"/>
              <a:gd name="connsiteX91" fmla="*/ 648016 w 782187"/>
              <a:gd name="connsiteY91" fmla="*/ 1133608 h 1695583"/>
              <a:gd name="connsiteX92" fmla="*/ 619441 w 782187"/>
              <a:gd name="connsiteY92" fmla="*/ 1124083 h 1695583"/>
              <a:gd name="connsiteX93" fmla="*/ 676591 w 782187"/>
              <a:gd name="connsiteY93" fmla="*/ 1095508 h 1695583"/>
              <a:gd name="connsiteX94" fmla="*/ 705166 w 782187"/>
              <a:gd name="connsiteY94" fmla="*/ 1076458 h 1695583"/>
              <a:gd name="connsiteX95" fmla="*/ 714691 w 782187"/>
              <a:gd name="connsiteY95" fmla="*/ 1047883 h 1695583"/>
              <a:gd name="connsiteX96" fmla="*/ 724216 w 782187"/>
              <a:gd name="connsiteY96" fmla="*/ 914533 h 1695583"/>
              <a:gd name="connsiteX97" fmla="*/ 762316 w 782187"/>
              <a:gd name="connsiteY97" fmla="*/ 905008 h 1695583"/>
              <a:gd name="connsiteX98" fmla="*/ 752791 w 782187"/>
              <a:gd name="connsiteY98" fmla="*/ 847858 h 1695583"/>
              <a:gd name="connsiteX99" fmla="*/ 724216 w 782187"/>
              <a:gd name="connsiteY99" fmla="*/ 828808 h 1695583"/>
              <a:gd name="connsiteX100" fmla="*/ 695641 w 782187"/>
              <a:gd name="connsiteY100" fmla="*/ 800233 h 1695583"/>
              <a:gd name="connsiteX101" fmla="*/ 686116 w 782187"/>
              <a:gd name="connsiteY101" fmla="*/ 752608 h 1695583"/>
              <a:gd name="connsiteX102" fmla="*/ 676591 w 782187"/>
              <a:gd name="connsiteY102" fmla="*/ 724033 h 1695583"/>
              <a:gd name="connsiteX103" fmla="*/ 686116 w 782187"/>
              <a:gd name="connsiteY103" fmla="*/ 666883 h 1695583"/>
              <a:gd name="connsiteX104" fmla="*/ 695641 w 782187"/>
              <a:gd name="connsiteY104" fmla="*/ 638308 h 1695583"/>
              <a:gd name="connsiteX105" fmla="*/ 752791 w 782187"/>
              <a:gd name="connsiteY105" fmla="*/ 619258 h 1695583"/>
              <a:gd name="connsiteX106" fmla="*/ 762316 w 782187"/>
              <a:gd name="connsiteY106" fmla="*/ 238258 h 1695583"/>
              <a:gd name="connsiteX107" fmla="*/ 733741 w 782187"/>
              <a:gd name="connsiteY107" fmla="*/ 295408 h 1695583"/>
              <a:gd name="connsiteX108" fmla="*/ 705166 w 782187"/>
              <a:gd name="connsiteY108" fmla="*/ 314458 h 1695583"/>
              <a:gd name="connsiteX109" fmla="*/ 714691 w 782187"/>
              <a:gd name="connsiteY109" fmla="*/ 276358 h 1695583"/>
              <a:gd name="connsiteX110" fmla="*/ 752791 w 782187"/>
              <a:gd name="connsiteY110" fmla="*/ 209683 h 1695583"/>
              <a:gd name="connsiteX111" fmla="*/ 752791 w 782187"/>
              <a:gd name="connsiteY111" fmla="*/ 38233 h 1695583"/>
              <a:gd name="connsiteX112" fmla="*/ 695641 w 782187"/>
              <a:gd name="connsiteY112" fmla="*/ 133 h 1695583"/>
              <a:gd name="connsiteX113" fmla="*/ 676591 w 782187"/>
              <a:gd name="connsiteY113" fmla="*/ 133 h 16955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Lst>
            <a:rect l="l" t="t" r="r" b="b"/>
            <a:pathLst>
              <a:path w="782187" h="1695583">
                <a:moveTo>
                  <a:pt x="676591" y="133"/>
                </a:moveTo>
                <a:cubicBezTo>
                  <a:pt x="665479" y="1720"/>
                  <a:pt x="644672" y="5731"/>
                  <a:pt x="628966" y="9658"/>
                </a:cubicBezTo>
                <a:cubicBezTo>
                  <a:pt x="619226" y="12093"/>
                  <a:pt x="610236" y="17214"/>
                  <a:pt x="600391" y="19183"/>
                </a:cubicBezTo>
                <a:cubicBezTo>
                  <a:pt x="429746" y="53312"/>
                  <a:pt x="608564" y="9996"/>
                  <a:pt x="495616" y="38233"/>
                </a:cubicBezTo>
                <a:cubicBezTo>
                  <a:pt x="427574" y="83595"/>
                  <a:pt x="460678" y="70780"/>
                  <a:pt x="400366" y="85858"/>
                </a:cubicBezTo>
                <a:cubicBezTo>
                  <a:pt x="374298" y="103237"/>
                  <a:pt x="366109" y="103404"/>
                  <a:pt x="352741" y="133483"/>
                </a:cubicBezTo>
                <a:cubicBezTo>
                  <a:pt x="344586" y="151833"/>
                  <a:pt x="350399" y="179494"/>
                  <a:pt x="333691" y="190633"/>
                </a:cubicBezTo>
                <a:lnTo>
                  <a:pt x="276541" y="228733"/>
                </a:lnTo>
                <a:lnTo>
                  <a:pt x="219391" y="266833"/>
                </a:lnTo>
                <a:lnTo>
                  <a:pt x="190816" y="285883"/>
                </a:lnTo>
                <a:cubicBezTo>
                  <a:pt x="184466" y="298583"/>
                  <a:pt x="178811" y="311655"/>
                  <a:pt x="171766" y="323983"/>
                </a:cubicBezTo>
                <a:cubicBezTo>
                  <a:pt x="166086" y="333922"/>
                  <a:pt x="157836" y="342319"/>
                  <a:pt x="152716" y="352558"/>
                </a:cubicBezTo>
                <a:cubicBezTo>
                  <a:pt x="148226" y="361538"/>
                  <a:pt x="146366" y="371608"/>
                  <a:pt x="143191" y="381133"/>
                </a:cubicBezTo>
                <a:cubicBezTo>
                  <a:pt x="146366" y="428758"/>
                  <a:pt x="141784" y="477546"/>
                  <a:pt x="152716" y="524008"/>
                </a:cubicBezTo>
                <a:cubicBezTo>
                  <a:pt x="155338" y="535151"/>
                  <a:pt x="173753" y="534443"/>
                  <a:pt x="181291" y="543058"/>
                </a:cubicBezTo>
                <a:cubicBezTo>
                  <a:pt x="196368" y="560288"/>
                  <a:pt x="219391" y="600208"/>
                  <a:pt x="219391" y="600208"/>
                </a:cubicBezTo>
                <a:cubicBezTo>
                  <a:pt x="228869" y="599346"/>
                  <a:pt x="352647" y="590714"/>
                  <a:pt x="381316" y="581158"/>
                </a:cubicBezTo>
                <a:cubicBezTo>
                  <a:pt x="392176" y="577538"/>
                  <a:pt x="400366" y="568458"/>
                  <a:pt x="409891" y="562108"/>
                </a:cubicBezTo>
                <a:cubicBezTo>
                  <a:pt x="416241" y="552583"/>
                  <a:pt x="423821" y="543772"/>
                  <a:pt x="428941" y="533533"/>
                </a:cubicBezTo>
                <a:cubicBezTo>
                  <a:pt x="433431" y="524553"/>
                  <a:pt x="430626" y="511230"/>
                  <a:pt x="438466" y="504958"/>
                </a:cubicBezTo>
                <a:cubicBezTo>
                  <a:pt x="448688" y="496780"/>
                  <a:pt x="463979" y="499029"/>
                  <a:pt x="476566" y="495433"/>
                </a:cubicBezTo>
                <a:cubicBezTo>
                  <a:pt x="486220" y="492675"/>
                  <a:pt x="495616" y="489083"/>
                  <a:pt x="505141" y="485908"/>
                </a:cubicBezTo>
                <a:cubicBezTo>
                  <a:pt x="508316" y="495433"/>
                  <a:pt x="517841" y="504958"/>
                  <a:pt x="514666" y="514483"/>
                </a:cubicBezTo>
                <a:cubicBezTo>
                  <a:pt x="501189" y="554914"/>
                  <a:pt x="447804" y="547852"/>
                  <a:pt x="419416" y="552583"/>
                </a:cubicBezTo>
                <a:cubicBezTo>
                  <a:pt x="403447" y="555245"/>
                  <a:pt x="387666" y="558933"/>
                  <a:pt x="371791" y="562108"/>
                </a:cubicBezTo>
                <a:cubicBezTo>
                  <a:pt x="364044" y="585349"/>
                  <a:pt x="361680" y="600794"/>
                  <a:pt x="343216" y="619258"/>
                </a:cubicBezTo>
                <a:cubicBezTo>
                  <a:pt x="335121" y="627353"/>
                  <a:pt x="324880" y="633188"/>
                  <a:pt x="314641" y="638308"/>
                </a:cubicBezTo>
                <a:cubicBezTo>
                  <a:pt x="305661" y="642798"/>
                  <a:pt x="295591" y="644658"/>
                  <a:pt x="286066" y="647833"/>
                </a:cubicBezTo>
                <a:cubicBezTo>
                  <a:pt x="263841" y="644658"/>
                  <a:pt x="240345" y="646367"/>
                  <a:pt x="219391" y="638308"/>
                </a:cubicBezTo>
                <a:cubicBezTo>
                  <a:pt x="198022" y="630089"/>
                  <a:pt x="181291" y="612908"/>
                  <a:pt x="162241" y="600208"/>
                </a:cubicBezTo>
                <a:cubicBezTo>
                  <a:pt x="152716" y="593858"/>
                  <a:pt x="145044" y="582422"/>
                  <a:pt x="133666" y="581158"/>
                </a:cubicBezTo>
                <a:lnTo>
                  <a:pt x="47941" y="571633"/>
                </a:lnTo>
                <a:cubicBezTo>
                  <a:pt x="35241" y="574808"/>
                  <a:pt x="20063" y="572980"/>
                  <a:pt x="9841" y="581158"/>
                </a:cubicBezTo>
                <a:cubicBezTo>
                  <a:pt x="-10780" y="597654"/>
                  <a:pt x="6950" y="631934"/>
                  <a:pt x="9841" y="647833"/>
                </a:cubicBezTo>
                <a:cubicBezTo>
                  <a:pt x="14856" y="675413"/>
                  <a:pt x="14919" y="715138"/>
                  <a:pt x="28891" y="743083"/>
                </a:cubicBezTo>
                <a:cubicBezTo>
                  <a:pt x="34011" y="753322"/>
                  <a:pt x="41591" y="762133"/>
                  <a:pt x="47941" y="771658"/>
                </a:cubicBezTo>
                <a:cubicBezTo>
                  <a:pt x="51116" y="787533"/>
                  <a:pt x="55004" y="803282"/>
                  <a:pt x="57466" y="819283"/>
                </a:cubicBezTo>
                <a:cubicBezTo>
                  <a:pt x="61977" y="848603"/>
                  <a:pt x="68373" y="920062"/>
                  <a:pt x="76516" y="952633"/>
                </a:cubicBezTo>
                <a:cubicBezTo>
                  <a:pt x="81386" y="972114"/>
                  <a:pt x="95566" y="1009783"/>
                  <a:pt x="95566" y="1009783"/>
                </a:cubicBezTo>
                <a:cubicBezTo>
                  <a:pt x="146366" y="1006608"/>
                  <a:pt x="197276" y="1004866"/>
                  <a:pt x="247966" y="1000258"/>
                </a:cubicBezTo>
                <a:cubicBezTo>
                  <a:pt x="267199" y="998510"/>
                  <a:pt x="286794" y="996840"/>
                  <a:pt x="305116" y="990733"/>
                </a:cubicBezTo>
                <a:cubicBezTo>
                  <a:pt x="315976" y="987113"/>
                  <a:pt x="324166" y="978033"/>
                  <a:pt x="333691" y="971683"/>
                </a:cubicBezTo>
                <a:cubicBezTo>
                  <a:pt x="358063" y="898566"/>
                  <a:pt x="358766" y="923856"/>
                  <a:pt x="343216" y="838333"/>
                </a:cubicBezTo>
                <a:cubicBezTo>
                  <a:pt x="341420" y="828455"/>
                  <a:pt x="338567" y="818535"/>
                  <a:pt x="333691" y="809758"/>
                </a:cubicBezTo>
                <a:cubicBezTo>
                  <a:pt x="322572" y="789744"/>
                  <a:pt x="295591" y="752608"/>
                  <a:pt x="295591" y="752608"/>
                </a:cubicBezTo>
                <a:cubicBezTo>
                  <a:pt x="298766" y="733558"/>
                  <a:pt x="286263" y="691268"/>
                  <a:pt x="305116" y="695458"/>
                </a:cubicBezTo>
                <a:cubicBezTo>
                  <a:pt x="340182" y="703250"/>
                  <a:pt x="381316" y="771658"/>
                  <a:pt x="381316" y="771658"/>
                </a:cubicBezTo>
                <a:lnTo>
                  <a:pt x="409891" y="857383"/>
                </a:lnTo>
                <a:cubicBezTo>
                  <a:pt x="415011" y="872742"/>
                  <a:pt x="416241" y="889133"/>
                  <a:pt x="419416" y="905008"/>
                </a:cubicBezTo>
                <a:cubicBezTo>
                  <a:pt x="416241" y="920883"/>
                  <a:pt x="409891" y="936444"/>
                  <a:pt x="409891" y="952633"/>
                </a:cubicBezTo>
                <a:cubicBezTo>
                  <a:pt x="409891" y="973759"/>
                  <a:pt x="414038" y="1037126"/>
                  <a:pt x="428941" y="1066933"/>
                </a:cubicBezTo>
                <a:cubicBezTo>
                  <a:pt x="434061" y="1077172"/>
                  <a:pt x="441641" y="1085983"/>
                  <a:pt x="447991" y="1095508"/>
                </a:cubicBezTo>
                <a:cubicBezTo>
                  <a:pt x="431804" y="1192631"/>
                  <a:pt x="459393" y="1143133"/>
                  <a:pt x="409891" y="1143133"/>
                </a:cubicBezTo>
                <a:cubicBezTo>
                  <a:pt x="393702" y="1143133"/>
                  <a:pt x="378141" y="1149483"/>
                  <a:pt x="362266" y="1152658"/>
                </a:cubicBezTo>
                <a:cubicBezTo>
                  <a:pt x="352741" y="1159008"/>
                  <a:pt x="340842" y="1162769"/>
                  <a:pt x="333691" y="1171708"/>
                </a:cubicBezTo>
                <a:cubicBezTo>
                  <a:pt x="313969" y="1196360"/>
                  <a:pt x="337234" y="1208784"/>
                  <a:pt x="305116" y="1228858"/>
                </a:cubicBezTo>
                <a:cubicBezTo>
                  <a:pt x="288088" y="1239501"/>
                  <a:pt x="267016" y="1241558"/>
                  <a:pt x="247966" y="1247908"/>
                </a:cubicBezTo>
                <a:cubicBezTo>
                  <a:pt x="235547" y="1252048"/>
                  <a:pt x="222405" y="1253671"/>
                  <a:pt x="209866" y="1257433"/>
                </a:cubicBezTo>
                <a:cubicBezTo>
                  <a:pt x="190632" y="1263203"/>
                  <a:pt x="152716" y="1276483"/>
                  <a:pt x="152716" y="1276483"/>
                </a:cubicBezTo>
                <a:cubicBezTo>
                  <a:pt x="101984" y="1259572"/>
                  <a:pt x="95326" y="1253111"/>
                  <a:pt x="19366" y="1276483"/>
                </a:cubicBezTo>
                <a:cubicBezTo>
                  <a:pt x="8425" y="1279850"/>
                  <a:pt x="6666" y="1295533"/>
                  <a:pt x="316" y="1305058"/>
                </a:cubicBezTo>
                <a:cubicBezTo>
                  <a:pt x="15560" y="1320302"/>
                  <a:pt x="56296" y="1368510"/>
                  <a:pt x="86041" y="1381258"/>
                </a:cubicBezTo>
                <a:cubicBezTo>
                  <a:pt x="98073" y="1386415"/>
                  <a:pt x="111441" y="1387608"/>
                  <a:pt x="124141" y="1390783"/>
                </a:cubicBezTo>
                <a:cubicBezTo>
                  <a:pt x="133666" y="1400308"/>
                  <a:pt x="145244" y="1408150"/>
                  <a:pt x="152716" y="1419358"/>
                </a:cubicBezTo>
                <a:cubicBezTo>
                  <a:pt x="158285" y="1427712"/>
                  <a:pt x="157751" y="1438953"/>
                  <a:pt x="162241" y="1447933"/>
                </a:cubicBezTo>
                <a:cubicBezTo>
                  <a:pt x="167361" y="1458172"/>
                  <a:pt x="176642" y="1466047"/>
                  <a:pt x="181291" y="1476508"/>
                </a:cubicBezTo>
                <a:cubicBezTo>
                  <a:pt x="189446" y="1494858"/>
                  <a:pt x="193991" y="1514608"/>
                  <a:pt x="200341" y="1533658"/>
                </a:cubicBezTo>
                <a:lnTo>
                  <a:pt x="219391" y="1590808"/>
                </a:lnTo>
                <a:lnTo>
                  <a:pt x="228916" y="1619383"/>
                </a:lnTo>
                <a:cubicBezTo>
                  <a:pt x="235104" y="1637946"/>
                  <a:pt x="241534" y="1671437"/>
                  <a:pt x="267016" y="1676533"/>
                </a:cubicBezTo>
                <a:cubicBezTo>
                  <a:pt x="335792" y="1690288"/>
                  <a:pt x="406716" y="1689233"/>
                  <a:pt x="476566" y="1695583"/>
                </a:cubicBezTo>
                <a:cubicBezTo>
                  <a:pt x="562291" y="1692408"/>
                  <a:pt x="648147" y="1691764"/>
                  <a:pt x="733741" y="1686058"/>
                </a:cubicBezTo>
                <a:cubicBezTo>
                  <a:pt x="743759" y="1685390"/>
                  <a:pt x="755216" y="1683633"/>
                  <a:pt x="762316" y="1676533"/>
                </a:cubicBezTo>
                <a:cubicBezTo>
                  <a:pt x="769416" y="1669433"/>
                  <a:pt x="768666" y="1657483"/>
                  <a:pt x="771841" y="1647958"/>
                </a:cubicBezTo>
                <a:cubicBezTo>
                  <a:pt x="784989" y="1555920"/>
                  <a:pt x="786268" y="1582396"/>
                  <a:pt x="771841" y="1466983"/>
                </a:cubicBezTo>
                <a:cubicBezTo>
                  <a:pt x="770217" y="1453993"/>
                  <a:pt x="770936" y="1438735"/>
                  <a:pt x="762316" y="1428883"/>
                </a:cubicBezTo>
                <a:cubicBezTo>
                  <a:pt x="747239" y="1411653"/>
                  <a:pt x="705166" y="1390783"/>
                  <a:pt x="705166" y="1390783"/>
                </a:cubicBezTo>
                <a:cubicBezTo>
                  <a:pt x="670241" y="1393958"/>
                  <a:pt x="634926" y="1394214"/>
                  <a:pt x="600391" y="1400308"/>
                </a:cubicBezTo>
                <a:cubicBezTo>
                  <a:pt x="580616" y="1403798"/>
                  <a:pt x="543241" y="1419358"/>
                  <a:pt x="543241" y="1419358"/>
                </a:cubicBezTo>
                <a:cubicBezTo>
                  <a:pt x="533716" y="1425708"/>
                  <a:pt x="523460" y="1431079"/>
                  <a:pt x="514666" y="1438408"/>
                </a:cubicBezTo>
                <a:cubicBezTo>
                  <a:pt x="504318" y="1447032"/>
                  <a:pt x="499378" y="1464768"/>
                  <a:pt x="486091" y="1466983"/>
                </a:cubicBezTo>
                <a:cubicBezTo>
                  <a:pt x="457731" y="1471710"/>
                  <a:pt x="428941" y="1460633"/>
                  <a:pt x="400366" y="1457458"/>
                </a:cubicBezTo>
                <a:lnTo>
                  <a:pt x="343216" y="1438408"/>
                </a:lnTo>
                <a:cubicBezTo>
                  <a:pt x="321496" y="1431168"/>
                  <a:pt x="286066" y="1400308"/>
                  <a:pt x="286066" y="1400308"/>
                </a:cubicBezTo>
                <a:cubicBezTo>
                  <a:pt x="282891" y="1390783"/>
                  <a:pt x="274890" y="1381637"/>
                  <a:pt x="276541" y="1371733"/>
                </a:cubicBezTo>
                <a:cubicBezTo>
                  <a:pt x="281121" y="1344253"/>
                  <a:pt x="302306" y="1338491"/>
                  <a:pt x="324166" y="1333633"/>
                </a:cubicBezTo>
                <a:cubicBezTo>
                  <a:pt x="343019" y="1329443"/>
                  <a:pt x="362152" y="1326503"/>
                  <a:pt x="381316" y="1324108"/>
                </a:cubicBezTo>
                <a:cubicBezTo>
                  <a:pt x="559242" y="1301867"/>
                  <a:pt x="539803" y="1305821"/>
                  <a:pt x="714691" y="1295533"/>
                </a:cubicBezTo>
                <a:cubicBezTo>
                  <a:pt x="724216" y="1286008"/>
                  <a:pt x="735794" y="1278166"/>
                  <a:pt x="743266" y="1266958"/>
                </a:cubicBezTo>
                <a:cubicBezTo>
                  <a:pt x="761337" y="1239852"/>
                  <a:pt x="750977" y="1197412"/>
                  <a:pt x="743266" y="1171708"/>
                </a:cubicBezTo>
                <a:cubicBezTo>
                  <a:pt x="739977" y="1160743"/>
                  <a:pt x="734845" y="1147385"/>
                  <a:pt x="724216" y="1143133"/>
                </a:cubicBezTo>
                <a:cubicBezTo>
                  <a:pt x="700449" y="1133626"/>
                  <a:pt x="673416" y="1136783"/>
                  <a:pt x="648016" y="1133608"/>
                </a:cubicBezTo>
                <a:cubicBezTo>
                  <a:pt x="638491" y="1130433"/>
                  <a:pt x="619441" y="1134123"/>
                  <a:pt x="619441" y="1124083"/>
                </a:cubicBezTo>
                <a:cubicBezTo>
                  <a:pt x="619441" y="1111773"/>
                  <a:pt x="669545" y="1097857"/>
                  <a:pt x="676591" y="1095508"/>
                </a:cubicBezTo>
                <a:cubicBezTo>
                  <a:pt x="686116" y="1089158"/>
                  <a:pt x="698015" y="1085397"/>
                  <a:pt x="705166" y="1076458"/>
                </a:cubicBezTo>
                <a:cubicBezTo>
                  <a:pt x="711438" y="1068618"/>
                  <a:pt x="713518" y="1057854"/>
                  <a:pt x="714691" y="1047883"/>
                </a:cubicBezTo>
                <a:cubicBezTo>
                  <a:pt x="719898" y="1003625"/>
                  <a:pt x="710124" y="956809"/>
                  <a:pt x="724216" y="914533"/>
                </a:cubicBezTo>
                <a:cubicBezTo>
                  <a:pt x="728356" y="902114"/>
                  <a:pt x="749616" y="908183"/>
                  <a:pt x="762316" y="905008"/>
                </a:cubicBezTo>
                <a:cubicBezTo>
                  <a:pt x="759141" y="885958"/>
                  <a:pt x="761428" y="865132"/>
                  <a:pt x="752791" y="847858"/>
                </a:cubicBezTo>
                <a:cubicBezTo>
                  <a:pt x="747671" y="837619"/>
                  <a:pt x="733010" y="836137"/>
                  <a:pt x="724216" y="828808"/>
                </a:cubicBezTo>
                <a:cubicBezTo>
                  <a:pt x="713868" y="820184"/>
                  <a:pt x="705166" y="809758"/>
                  <a:pt x="695641" y="800233"/>
                </a:cubicBezTo>
                <a:cubicBezTo>
                  <a:pt x="692466" y="784358"/>
                  <a:pt x="690043" y="768314"/>
                  <a:pt x="686116" y="752608"/>
                </a:cubicBezTo>
                <a:cubicBezTo>
                  <a:pt x="683681" y="742868"/>
                  <a:pt x="676591" y="734073"/>
                  <a:pt x="676591" y="724033"/>
                </a:cubicBezTo>
                <a:cubicBezTo>
                  <a:pt x="676591" y="704720"/>
                  <a:pt x="681926" y="685736"/>
                  <a:pt x="686116" y="666883"/>
                </a:cubicBezTo>
                <a:cubicBezTo>
                  <a:pt x="688294" y="657082"/>
                  <a:pt x="687471" y="644144"/>
                  <a:pt x="695641" y="638308"/>
                </a:cubicBezTo>
                <a:cubicBezTo>
                  <a:pt x="711981" y="626636"/>
                  <a:pt x="752791" y="619258"/>
                  <a:pt x="752791" y="619258"/>
                </a:cubicBezTo>
                <a:cubicBezTo>
                  <a:pt x="805993" y="459653"/>
                  <a:pt x="772431" y="582180"/>
                  <a:pt x="762316" y="238258"/>
                </a:cubicBezTo>
                <a:cubicBezTo>
                  <a:pt x="754569" y="261499"/>
                  <a:pt x="752205" y="276944"/>
                  <a:pt x="733741" y="295408"/>
                </a:cubicBezTo>
                <a:cubicBezTo>
                  <a:pt x="725646" y="303503"/>
                  <a:pt x="714691" y="308108"/>
                  <a:pt x="705166" y="314458"/>
                </a:cubicBezTo>
                <a:cubicBezTo>
                  <a:pt x="708341" y="301758"/>
                  <a:pt x="708837" y="288067"/>
                  <a:pt x="714691" y="276358"/>
                </a:cubicBezTo>
                <a:cubicBezTo>
                  <a:pt x="772356" y="161028"/>
                  <a:pt x="723658" y="297083"/>
                  <a:pt x="752791" y="209683"/>
                </a:cubicBezTo>
                <a:cubicBezTo>
                  <a:pt x="753265" y="203995"/>
                  <a:pt x="773984" y="68508"/>
                  <a:pt x="752791" y="38233"/>
                </a:cubicBezTo>
                <a:cubicBezTo>
                  <a:pt x="739661" y="19476"/>
                  <a:pt x="695641" y="133"/>
                  <a:pt x="695641" y="133"/>
                </a:cubicBezTo>
                <a:cubicBezTo>
                  <a:pt x="660331" y="11903"/>
                  <a:pt x="687703" y="-1454"/>
                  <a:pt x="676591" y="133"/>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0" name="Freeform 89"/>
          <xdr:cNvSpPr/>
        </xdr:nvSpPr>
        <xdr:spPr>
          <a:xfrm>
            <a:off x="3885098" y="14071491"/>
            <a:ext cx="229842" cy="372113"/>
          </a:xfrm>
          <a:custGeom>
            <a:avLst/>
            <a:gdLst>
              <a:gd name="connsiteX0" fmla="*/ 191042 w 229842"/>
              <a:gd name="connsiteY0" fmla="*/ 19192 h 381180"/>
              <a:gd name="connsiteX1" fmla="*/ 105317 w 229842"/>
              <a:gd name="connsiteY1" fmla="*/ 19192 h 381180"/>
              <a:gd name="connsiteX2" fmla="*/ 76742 w 229842"/>
              <a:gd name="connsiteY2" fmla="*/ 47767 h 381180"/>
              <a:gd name="connsiteX3" fmla="*/ 67217 w 229842"/>
              <a:gd name="connsiteY3" fmla="*/ 171592 h 381180"/>
              <a:gd name="connsiteX4" fmla="*/ 10067 w 229842"/>
              <a:gd name="connsiteY4" fmla="*/ 190642 h 381180"/>
              <a:gd name="connsiteX5" fmla="*/ 542 w 229842"/>
              <a:gd name="connsiteY5" fmla="*/ 219217 h 381180"/>
              <a:gd name="connsiteX6" fmla="*/ 10067 w 229842"/>
              <a:gd name="connsiteY6" fmla="*/ 323992 h 381180"/>
              <a:gd name="connsiteX7" fmla="*/ 48167 w 229842"/>
              <a:gd name="connsiteY7" fmla="*/ 333517 h 381180"/>
              <a:gd name="connsiteX8" fmla="*/ 105317 w 229842"/>
              <a:gd name="connsiteY8" fmla="*/ 343042 h 381180"/>
              <a:gd name="connsiteX9" fmla="*/ 124367 w 229842"/>
              <a:gd name="connsiteY9" fmla="*/ 371617 h 381180"/>
              <a:gd name="connsiteX10" fmla="*/ 210092 w 229842"/>
              <a:gd name="connsiteY10" fmla="*/ 371617 h 381180"/>
              <a:gd name="connsiteX11" fmla="*/ 229142 w 229842"/>
              <a:gd name="connsiteY11" fmla="*/ 343042 h 381180"/>
              <a:gd name="connsiteX12" fmla="*/ 210092 w 229842"/>
              <a:gd name="connsiteY12" fmla="*/ 152542 h 381180"/>
              <a:gd name="connsiteX13" fmla="*/ 171992 w 229842"/>
              <a:gd name="connsiteY13" fmla="*/ 142 h 381180"/>
              <a:gd name="connsiteX14" fmla="*/ 191042 w 229842"/>
              <a:gd name="connsiteY14" fmla="*/ 19192 h 3811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9842" h="381180">
                <a:moveTo>
                  <a:pt x="191042" y="19192"/>
                </a:moveTo>
                <a:cubicBezTo>
                  <a:pt x="179929" y="22367"/>
                  <a:pt x="136704" y="1257"/>
                  <a:pt x="105317" y="19192"/>
                </a:cubicBezTo>
                <a:cubicBezTo>
                  <a:pt x="93621" y="25875"/>
                  <a:pt x="86267" y="38242"/>
                  <a:pt x="76742" y="47767"/>
                </a:cubicBezTo>
                <a:cubicBezTo>
                  <a:pt x="73567" y="89042"/>
                  <a:pt x="84723" y="134079"/>
                  <a:pt x="67217" y="171592"/>
                </a:cubicBezTo>
                <a:cubicBezTo>
                  <a:pt x="58725" y="189789"/>
                  <a:pt x="10067" y="190642"/>
                  <a:pt x="10067" y="190642"/>
                </a:cubicBezTo>
                <a:cubicBezTo>
                  <a:pt x="6892" y="200167"/>
                  <a:pt x="542" y="209177"/>
                  <a:pt x="542" y="219217"/>
                </a:cubicBezTo>
                <a:cubicBezTo>
                  <a:pt x="542" y="254286"/>
                  <a:pt x="-3421" y="291621"/>
                  <a:pt x="10067" y="323992"/>
                </a:cubicBezTo>
                <a:cubicBezTo>
                  <a:pt x="15102" y="336076"/>
                  <a:pt x="35330" y="330950"/>
                  <a:pt x="48167" y="333517"/>
                </a:cubicBezTo>
                <a:cubicBezTo>
                  <a:pt x="67105" y="337305"/>
                  <a:pt x="86267" y="339867"/>
                  <a:pt x="105317" y="343042"/>
                </a:cubicBezTo>
                <a:cubicBezTo>
                  <a:pt x="111667" y="352567"/>
                  <a:pt x="115428" y="364466"/>
                  <a:pt x="124367" y="371617"/>
                </a:cubicBezTo>
                <a:cubicBezTo>
                  <a:pt x="148624" y="391023"/>
                  <a:pt x="186587" y="375535"/>
                  <a:pt x="210092" y="371617"/>
                </a:cubicBezTo>
                <a:cubicBezTo>
                  <a:pt x="216442" y="362092"/>
                  <a:pt x="228470" y="354470"/>
                  <a:pt x="229142" y="343042"/>
                </a:cubicBezTo>
                <a:cubicBezTo>
                  <a:pt x="232934" y="278584"/>
                  <a:pt x="220576" y="215444"/>
                  <a:pt x="210092" y="152542"/>
                </a:cubicBezTo>
                <a:cubicBezTo>
                  <a:pt x="203162" y="62451"/>
                  <a:pt x="228659" y="42642"/>
                  <a:pt x="171992" y="142"/>
                </a:cubicBezTo>
                <a:cubicBezTo>
                  <a:pt x="169452" y="-1763"/>
                  <a:pt x="202155" y="16017"/>
                  <a:pt x="191042" y="19192"/>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2" name="Freeform 91"/>
          <xdr:cNvSpPr/>
        </xdr:nvSpPr>
        <xdr:spPr>
          <a:xfrm>
            <a:off x="3808229" y="13590164"/>
            <a:ext cx="267911" cy="263974"/>
          </a:xfrm>
          <a:custGeom>
            <a:avLst/>
            <a:gdLst>
              <a:gd name="connsiteX0" fmla="*/ 182186 w 267911"/>
              <a:gd name="connsiteY0" fmla="*/ 10822 h 267997"/>
              <a:gd name="connsiteX1" fmla="*/ 134561 w 267911"/>
              <a:gd name="connsiteY1" fmla="*/ 1297 h 267997"/>
              <a:gd name="connsiteX2" fmla="*/ 125036 w 267911"/>
              <a:gd name="connsiteY2" fmla="*/ 29872 h 267997"/>
              <a:gd name="connsiteX3" fmla="*/ 153611 w 267911"/>
              <a:gd name="connsiteY3" fmla="*/ 115597 h 267997"/>
              <a:gd name="connsiteX4" fmla="*/ 125036 w 267911"/>
              <a:gd name="connsiteY4" fmla="*/ 125122 h 267997"/>
              <a:gd name="connsiteX5" fmla="*/ 39311 w 267911"/>
              <a:gd name="connsiteY5" fmla="*/ 77497 h 267997"/>
              <a:gd name="connsiteX6" fmla="*/ 10736 w 267911"/>
              <a:gd name="connsiteY6" fmla="*/ 58447 h 267997"/>
              <a:gd name="connsiteX7" fmla="*/ 10736 w 267911"/>
              <a:gd name="connsiteY7" fmla="*/ 125122 h 267997"/>
              <a:gd name="connsiteX8" fmla="*/ 39311 w 267911"/>
              <a:gd name="connsiteY8" fmla="*/ 134647 h 267997"/>
              <a:gd name="connsiteX9" fmla="*/ 67886 w 267911"/>
              <a:gd name="connsiteY9" fmla="*/ 163222 h 267997"/>
              <a:gd name="connsiteX10" fmla="*/ 115511 w 267911"/>
              <a:gd name="connsiteY10" fmla="*/ 172747 h 267997"/>
              <a:gd name="connsiteX11" fmla="*/ 134561 w 267911"/>
              <a:gd name="connsiteY11" fmla="*/ 229897 h 267997"/>
              <a:gd name="connsiteX12" fmla="*/ 191711 w 267911"/>
              <a:gd name="connsiteY12" fmla="*/ 267997 h 267997"/>
              <a:gd name="connsiteX13" fmla="*/ 229811 w 267911"/>
              <a:gd name="connsiteY13" fmla="*/ 258472 h 267997"/>
              <a:gd name="connsiteX14" fmla="*/ 248861 w 267911"/>
              <a:gd name="connsiteY14" fmla="*/ 201322 h 267997"/>
              <a:gd name="connsiteX15" fmla="*/ 267911 w 267911"/>
              <a:gd name="connsiteY15" fmla="*/ 172747 h 267997"/>
              <a:gd name="connsiteX16" fmla="*/ 258386 w 267911"/>
              <a:gd name="connsiteY16" fmla="*/ 58447 h 267997"/>
              <a:gd name="connsiteX17" fmla="*/ 248861 w 267911"/>
              <a:gd name="connsiteY17" fmla="*/ 29872 h 267997"/>
              <a:gd name="connsiteX18" fmla="*/ 182186 w 267911"/>
              <a:gd name="connsiteY18" fmla="*/ 20347 h 267997"/>
              <a:gd name="connsiteX19" fmla="*/ 182186 w 267911"/>
              <a:gd name="connsiteY19" fmla="*/ 10822 h 26799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67911" h="267997">
                <a:moveTo>
                  <a:pt x="182186" y="10822"/>
                </a:moveTo>
                <a:cubicBezTo>
                  <a:pt x="166311" y="7647"/>
                  <a:pt x="149920" y="-3823"/>
                  <a:pt x="134561" y="1297"/>
                </a:cubicBezTo>
                <a:cubicBezTo>
                  <a:pt x="125036" y="4472"/>
                  <a:pt x="125036" y="19832"/>
                  <a:pt x="125036" y="29872"/>
                </a:cubicBezTo>
                <a:cubicBezTo>
                  <a:pt x="125036" y="81203"/>
                  <a:pt x="130610" y="81095"/>
                  <a:pt x="153611" y="115597"/>
                </a:cubicBezTo>
                <a:cubicBezTo>
                  <a:pt x="144086" y="118772"/>
                  <a:pt x="135076" y="125122"/>
                  <a:pt x="125036" y="125122"/>
                </a:cubicBezTo>
                <a:cubicBezTo>
                  <a:pt x="99888" y="125122"/>
                  <a:pt x="47469" y="82936"/>
                  <a:pt x="39311" y="77497"/>
                </a:cubicBezTo>
                <a:lnTo>
                  <a:pt x="10736" y="58447"/>
                </a:lnTo>
                <a:cubicBezTo>
                  <a:pt x="3007" y="81635"/>
                  <a:pt x="-8963" y="100498"/>
                  <a:pt x="10736" y="125122"/>
                </a:cubicBezTo>
                <a:cubicBezTo>
                  <a:pt x="17008" y="132962"/>
                  <a:pt x="29786" y="131472"/>
                  <a:pt x="39311" y="134647"/>
                </a:cubicBezTo>
                <a:cubicBezTo>
                  <a:pt x="48836" y="144172"/>
                  <a:pt x="55838" y="157198"/>
                  <a:pt x="67886" y="163222"/>
                </a:cubicBezTo>
                <a:cubicBezTo>
                  <a:pt x="82366" y="170462"/>
                  <a:pt x="104063" y="161299"/>
                  <a:pt x="115511" y="172747"/>
                </a:cubicBezTo>
                <a:cubicBezTo>
                  <a:pt x="129710" y="186946"/>
                  <a:pt x="117853" y="218758"/>
                  <a:pt x="134561" y="229897"/>
                </a:cubicBezTo>
                <a:lnTo>
                  <a:pt x="191711" y="267997"/>
                </a:lnTo>
                <a:cubicBezTo>
                  <a:pt x="204411" y="264822"/>
                  <a:pt x="221292" y="268411"/>
                  <a:pt x="229811" y="258472"/>
                </a:cubicBezTo>
                <a:cubicBezTo>
                  <a:pt x="242879" y="243226"/>
                  <a:pt x="237722" y="218030"/>
                  <a:pt x="248861" y="201322"/>
                </a:cubicBezTo>
                <a:lnTo>
                  <a:pt x="267911" y="172747"/>
                </a:lnTo>
                <a:cubicBezTo>
                  <a:pt x="264736" y="134647"/>
                  <a:pt x="263439" y="96344"/>
                  <a:pt x="258386" y="58447"/>
                </a:cubicBezTo>
                <a:cubicBezTo>
                  <a:pt x="257059" y="48495"/>
                  <a:pt x="257841" y="34362"/>
                  <a:pt x="248861" y="29872"/>
                </a:cubicBezTo>
                <a:cubicBezTo>
                  <a:pt x="228781" y="19832"/>
                  <a:pt x="204411" y="23522"/>
                  <a:pt x="182186" y="20347"/>
                </a:cubicBezTo>
                <a:lnTo>
                  <a:pt x="182186" y="10822"/>
                </a:ln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3" name="Freeform 92"/>
          <xdr:cNvSpPr/>
        </xdr:nvSpPr>
        <xdr:spPr>
          <a:xfrm>
            <a:off x="5000625" y="15278619"/>
            <a:ext cx="463185" cy="376704"/>
          </a:xfrm>
          <a:custGeom>
            <a:avLst/>
            <a:gdLst>
              <a:gd name="connsiteX0" fmla="*/ 9525 w 463185"/>
              <a:gd name="connsiteY0" fmla="*/ 5644 h 386789"/>
              <a:gd name="connsiteX1" fmla="*/ 19050 w 463185"/>
              <a:gd name="connsiteY1" fmla="*/ 81844 h 386789"/>
              <a:gd name="connsiteX2" fmla="*/ 38100 w 463185"/>
              <a:gd name="connsiteY2" fmla="*/ 110419 h 386789"/>
              <a:gd name="connsiteX3" fmla="*/ 47625 w 463185"/>
              <a:gd name="connsiteY3" fmla="*/ 138994 h 386789"/>
              <a:gd name="connsiteX4" fmla="*/ 38100 w 463185"/>
              <a:gd name="connsiteY4" fmla="*/ 262819 h 386789"/>
              <a:gd name="connsiteX5" fmla="*/ 9525 w 463185"/>
              <a:gd name="connsiteY5" fmla="*/ 281869 h 386789"/>
              <a:gd name="connsiteX6" fmla="*/ 0 w 463185"/>
              <a:gd name="connsiteY6" fmla="*/ 310444 h 386789"/>
              <a:gd name="connsiteX7" fmla="*/ 9525 w 463185"/>
              <a:gd name="connsiteY7" fmla="*/ 348544 h 386789"/>
              <a:gd name="connsiteX8" fmla="*/ 76200 w 463185"/>
              <a:gd name="connsiteY8" fmla="*/ 329494 h 386789"/>
              <a:gd name="connsiteX9" fmla="*/ 142875 w 463185"/>
              <a:gd name="connsiteY9" fmla="*/ 377119 h 386789"/>
              <a:gd name="connsiteX10" fmla="*/ 161925 w 463185"/>
              <a:gd name="connsiteY10" fmla="*/ 348544 h 386789"/>
              <a:gd name="connsiteX11" fmla="*/ 219075 w 463185"/>
              <a:gd name="connsiteY11" fmla="*/ 300919 h 386789"/>
              <a:gd name="connsiteX12" fmla="*/ 266700 w 463185"/>
              <a:gd name="connsiteY12" fmla="*/ 243769 h 386789"/>
              <a:gd name="connsiteX13" fmla="*/ 314325 w 463185"/>
              <a:gd name="connsiteY13" fmla="*/ 234244 h 386789"/>
              <a:gd name="connsiteX14" fmla="*/ 342900 w 463185"/>
              <a:gd name="connsiteY14" fmla="*/ 224719 h 386789"/>
              <a:gd name="connsiteX15" fmla="*/ 457200 w 463185"/>
              <a:gd name="connsiteY15" fmla="*/ 234244 h 386789"/>
              <a:gd name="connsiteX16" fmla="*/ 447675 w 463185"/>
              <a:gd name="connsiteY16" fmla="*/ 177094 h 386789"/>
              <a:gd name="connsiteX17" fmla="*/ 361950 w 463185"/>
              <a:gd name="connsiteY17" fmla="*/ 138994 h 386789"/>
              <a:gd name="connsiteX18" fmla="*/ 333375 w 463185"/>
              <a:gd name="connsiteY18" fmla="*/ 129469 h 386789"/>
              <a:gd name="connsiteX19" fmla="*/ 247650 w 463185"/>
              <a:gd name="connsiteY19" fmla="*/ 81844 h 386789"/>
              <a:gd name="connsiteX20" fmla="*/ 219075 w 463185"/>
              <a:gd name="connsiteY20" fmla="*/ 62794 h 386789"/>
              <a:gd name="connsiteX21" fmla="*/ 161925 w 463185"/>
              <a:gd name="connsiteY21" fmla="*/ 43744 h 386789"/>
              <a:gd name="connsiteX22" fmla="*/ 133350 w 463185"/>
              <a:gd name="connsiteY22" fmla="*/ 34219 h 386789"/>
              <a:gd name="connsiteX23" fmla="*/ 85725 w 463185"/>
              <a:gd name="connsiteY23" fmla="*/ 24694 h 386789"/>
              <a:gd name="connsiteX24" fmla="*/ 19050 w 463185"/>
              <a:gd name="connsiteY24" fmla="*/ 5644 h 386789"/>
              <a:gd name="connsiteX25" fmla="*/ 9525 w 463185"/>
              <a:gd name="connsiteY25" fmla="*/ 5644 h 3867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463185" h="386789">
                <a:moveTo>
                  <a:pt x="9525" y="5644"/>
                </a:moveTo>
                <a:cubicBezTo>
                  <a:pt x="9525" y="18344"/>
                  <a:pt x="12315" y="57148"/>
                  <a:pt x="19050" y="81844"/>
                </a:cubicBezTo>
                <a:cubicBezTo>
                  <a:pt x="22062" y="92888"/>
                  <a:pt x="32980" y="100180"/>
                  <a:pt x="38100" y="110419"/>
                </a:cubicBezTo>
                <a:cubicBezTo>
                  <a:pt x="42590" y="119399"/>
                  <a:pt x="44450" y="129469"/>
                  <a:pt x="47625" y="138994"/>
                </a:cubicBezTo>
                <a:cubicBezTo>
                  <a:pt x="44450" y="180269"/>
                  <a:pt x="48766" y="222820"/>
                  <a:pt x="38100" y="262819"/>
                </a:cubicBezTo>
                <a:cubicBezTo>
                  <a:pt x="35150" y="273880"/>
                  <a:pt x="16676" y="272930"/>
                  <a:pt x="9525" y="281869"/>
                </a:cubicBezTo>
                <a:cubicBezTo>
                  <a:pt x="3253" y="289709"/>
                  <a:pt x="3175" y="300919"/>
                  <a:pt x="0" y="310444"/>
                </a:cubicBezTo>
                <a:cubicBezTo>
                  <a:pt x="3175" y="323144"/>
                  <a:pt x="-1700" y="341809"/>
                  <a:pt x="9525" y="348544"/>
                </a:cubicBezTo>
                <a:cubicBezTo>
                  <a:pt x="13796" y="351107"/>
                  <a:pt x="68622" y="332020"/>
                  <a:pt x="76200" y="329494"/>
                </a:cubicBezTo>
                <a:cubicBezTo>
                  <a:pt x="119869" y="394998"/>
                  <a:pt x="92580" y="393884"/>
                  <a:pt x="142875" y="377119"/>
                </a:cubicBezTo>
                <a:cubicBezTo>
                  <a:pt x="149225" y="367594"/>
                  <a:pt x="154596" y="357338"/>
                  <a:pt x="161925" y="348544"/>
                </a:cubicBezTo>
                <a:cubicBezTo>
                  <a:pt x="184844" y="321042"/>
                  <a:pt x="190978" y="319650"/>
                  <a:pt x="219075" y="300919"/>
                </a:cubicBezTo>
                <a:cubicBezTo>
                  <a:pt x="230015" y="284508"/>
                  <a:pt x="248365" y="252936"/>
                  <a:pt x="266700" y="243769"/>
                </a:cubicBezTo>
                <a:cubicBezTo>
                  <a:pt x="281180" y="236529"/>
                  <a:pt x="298619" y="238171"/>
                  <a:pt x="314325" y="234244"/>
                </a:cubicBezTo>
                <a:cubicBezTo>
                  <a:pt x="324065" y="231809"/>
                  <a:pt x="333375" y="227894"/>
                  <a:pt x="342900" y="224719"/>
                </a:cubicBezTo>
                <a:cubicBezTo>
                  <a:pt x="376240" y="246946"/>
                  <a:pt x="408211" y="277109"/>
                  <a:pt x="457200" y="234244"/>
                </a:cubicBezTo>
                <a:cubicBezTo>
                  <a:pt x="471734" y="221526"/>
                  <a:pt x="456312" y="194368"/>
                  <a:pt x="447675" y="177094"/>
                </a:cubicBezTo>
                <a:cubicBezTo>
                  <a:pt x="438618" y="158981"/>
                  <a:pt x="366415" y="140482"/>
                  <a:pt x="361950" y="138994"/>
                </a:cubicBezTo>
                <a:lnTo>
                  <a:pt x="333375" y="129469"/>
                </a:lnTo>
                <a:cubicBezTo>
                  <a:pt x="267871" y="85800"/>
                  <a:pt x="297945" y="98609"/>
                  <a:pt x="247650" y="81844"/>
                </a:cubicBezTo>
                <a:cubicBezTo>
                  <a:pt x="238125" y="75494"/>
                  <a:pt x="229536" y="67443"/>
                  <a:pt x="219075" y="62794"/>
                </a:cubicBezTo>
                <a:cubicBezTo>
                  <a:pt x="200725" y="54639"/>
                  <a:pt x="180975" y="50094"/>
                  <a:pt x="161925" y="43744"/>
                </a:cubicBezTo>
                <a:lnTo>
                  <a:pt x="133350" y="34219"/>
                </a:lnTo>
                <a:cubicBezTo>
                  <a:pt x="117991" y="29099"/>
                  <a:pt x="101431" y="28621"/>
                  <a:pt x="85725" y="24694"/>
                </a:cubicBezTo>
                <a:cubicBezTo>
                  <a:pt x="67758" y="20202"/>
                  <a:pt x="36867" y="5644"/>
                  <a:pt x="19050" y="5644"/>
                </a:cubicBezTo>
                <a:cubicBezTo>
                  <a:pt x="14560" y="5644"/>
                  <a:pt x="9525" y="-7056"/>
                  <a:pt x="9525" y="5644"/>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14</xdr:col>
      <xdr:colOff>221068</xdr:colOff>
      <xdr:row>108</xdr:row>
      <xdr:rowOff>44435</xdr:rowOff>
    </xdr:from>
    <xdr:to>
      <xdr:col>14</xdr:col>
      <xdr:colOff>487648</xdr:colOff>
      <xdr:row>108</xdr:row>
      <xdr:rowOff>145676</xdr:rowOff>
    </xdr:to>
    <xdr:sp macro="" textlink="">
      <xdr:nvSpPr>
        <xdr:cNvPr id="94" name="Prince_Edward_Island"/>
        <xdr:cNvSpPr/>
      </xdr:nvSpPr>
      <xdr:spPr>
        <a:xfrm>
          <a:off x="8199656" y="17301494"/>
          <a:ext cx="266580" cy="101241"/>
        </a:xfrm>
        <a:custGeom>
          <a:avLst/>
          <a:gdLst>
            <a:gd name="connsiteX0" fmla="*/ 3050 w 266580"/>
            <a:gd name="connsiteY0" fmla="*/ 34006 h 101241"/>
            <a:gd name="connsiteX1" fmla="*/ 59079 w 266580"/>
            <a:gd name="connsiteY1" fmla="*/ 67624 h 101241"/>
            <a:gd name="connsiteX2" fmla="*/ 92697 w 266580"/>
            <a:gd name="connsiteY2" fmla="*/ 90035 h 101241"/>
            <a:gd name="connsiteX3" fmla="*/ 148726 w 266580"/>
            <a:gd name="connsiteY3" fmla="*/ 101241 h 101241"/>
            <a:gd name="connsiteX4" fmla="*/ 227168 w 266580"/>
            <a:gd name="connsiteY4" fmla="*/ 90035 h 101241"/>
            <a:gd name="connsiteX5" fmla="*/ 249579 w 266580"/>
            <a:gd name="connsiteY5" fmla="*/ 45212 h 101241"/>
            <a:gd name="connsiteX6" fmla="*/ 204756 w 266580"/>
            <a:gd name="connsiteY6" fmla="*/ 34006 h 101241"/>
            <a:gd name="connsiteX7" fmla="*/ 47873 w 266580"/>
            <a:gd name="connsiteY7" fmla="*/ 22800 h 101241"/>
            <a:gd name="connsiteX8" fmla="*/ 14256 w 266580"/>
            <a:gd name="connsiteY8" fmla="*/ 388 h 101241"/>
            <a:gd name="connsiteX9" fmla="*/ 3050 w 266580"/>
            <a:gd name="connsiteY9" fmla="*/ 34006 h 101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266580" h="101241">
              <a:moveTo>
                <a:pt x="3050" y="34006"/>
              </a:moveTo>
              <a:cubicBezTo>
                <a:pt x="10521" y="45212"/>
                <a:pt x="40609" y="56081"/>
                <a:pt x="59079" y="67624"/>
              </a:cubicBezTo>
              <a:cubicBezTo>
                <a:pt x="70500" y="74762"/>
                <a:pt x="80087" y="85306"/>
                <a:pt x="92697" y="90035"/>
              </a:cubicBezTo>
              <a:cubicBezTo>
                <a:pt x="110531" y="96722"/>
                <a:pt x="130050" y="97506"/>
                <a:pt x="148726" y="101241"/>
              </a:cubicBezTo>
              <a:cubicBezTo>
                <a:pt x="174873" y="97506"/>
                <a:pt x="201268" y="95215"/>
                <a:pt x="227168" y="90035"/>
              </a:cubicBezTo>
              <a:cubicBezTo>
                <a:pt x="245098" y="86449"/>
                <a:pt x="291414" y="78681"/>
                <a:pt x="249579" y="45212"/>
              </a:cubicBezTo>
              <a:cubicBezTo>
                <a:pt x="237553" y="35591"/>
                <a:pt x="220063" y="35707"/>
                <a:pt x="204756" y="34006"/>
              </a:cubicBezTo>
              <a:cubicBezTo>
                <a:pt x="152649" y="28216"/>
                <a:pt x="100167" y="26535"/>
                <a:pt x="47873" y="22800"/>
              </a:cubicBezTo>
              <a:cubicBezTo>
                <a:pt x="36667" y="15329"/>
                <a:pt x="27322" y="-2878"/>
                <a:pt x="14256" y="388"/>
              </a:cubicBezTo>
              <a:cubicBezTo>
                <a:pt x="2797" y="3253"/>
                <a:pt x="-4421" y="22800"/>
                <a:pt x="3050" y="34006"/>
              </a:cubicBezTo>
              <a:close/>
            </a:path>
          </a:pathLst>
        </a:custGeom>
        <a:solidFill>
          <a:srgbClr val="F5F5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C2:O25"/>
  <sheetViews>
    <sheetView showGridLines="0" tabSelected="1" workbookViewId="0">
      <selection activeCell="H13" sqref="H13:J13"/>
    </sheetView>
  </sheetViews>
  <sheetFormatPr defaultRowHeight="12.75" x14ac:dyDescent="0.2"/>
  <cols>
    <col min="8" max="8" width="10.7109375" bestFit="1" customWidth="1"/>
    <col min="12" max="12" width="10" customWidth="1"/>
  </cols>
  <sheetData>
    <row r="2" spans="3:10" x14ac:dyDescent="0.2">
      <c r="C2" s="4" t="s">
        <v>127</v>
      </c>
      <c r="D2" s="4" t="s">
        <v>188</v>
      </c>
    </row>
    <row r="3" spans="3:10" x14ac:dyDescent="0.2">
      <c r="C3" t="s">
        <v>0</v>
      </c>
      <c r="D3" s="4" t="s">
        <v>153</v>
      </c>
    </row>
    <row r="4" spans="3:10" x14ac:dyDescent="0.2">
      <c r="C4" t="s">
        <v>1</v>
      </c>
      <c r="D4" t="s">
        <v>10</v>
      </c>
    </row>
    <row r="5" spans="3:10" x14ac:dyDescent="0.2">
      <c r="C5" t="s">
        <v>2</v>
      </c>
      <c r="D5" s="4" t="s">
        <v>192</v>
      </c>
    </row>
    <row r="6" spans="3:10" x14ac:dyDescent="0.2">
      <c r="C6" t="s">
        <v>11</v>
      </c>
      <c r="D6" s="4" t="s">
        <v>193</v>
      </c>
    </row>
    <row r="7" spans="3:10" x14ac:dyDescent="0.2">
      <c r="C7" t="s">
        <v>13</v>
      </c>
      <c r="D7" s="4" t="s">
        <v>187</v>
      </c>
    </row>
    <row r="8" spans="3:10" x14ac:dyDescent="0.2">
      <c r="C8" s="4" t="s">
        <v>53</v>
      </c>
      <c r="D8" t="s">
        <v>12</v>
      </c>
    </row>
    <row r="9" spans="3:10" x14ac:dyDescent="0.2">
      <c r="C9" s="4" t="s">
        <v>151</v>
      </c>
      <c r="D9" s="4" t="s">
        <v>54</v>
      </c>
    </row>
    <row r="10" spans="3:10" x14ac:dyDescent="0.2">
      <c r="C10" s="4" t="s">
        <v>152</v>
      </c>
      <c r="D10" s="4" t="s">
        <v>126</v>
      </c>
    </row>
    <row r="11" spans="3:10" x14ac:dyDescent="0.2">
      <c r="D11" s="4" t="s">
        <v>194</v>
      </c>
    </row>
    <row r="13" spans="3:10" ht="18" x14ac:dyDescent="0.25">
      <c r="G13" s="1" t="s">
        <v>15</v>
      </c>
      <c r="H13" s="62"/>
      <c r="I13" s="63"/>
      <c r="J13" s="64"/>
    </row>
    <row r="14" spans="3:10" ht="18" x14ac:dyDescent="0.25">
      <c r="G14" s="1"/>
      <c r="H14" s="18"/>
      <c r="I14" s="18"/>
      <c r="J14" s="18"/>
    </row>
    <row r="15" spans="3:10" ht="18" x14ac:dyDescent="0.25">
      <c r="G15" s="1" t="s">
        <v>56</v>
      </c>
      <c r="H15" s="20">
        <v>2</v>
      </c>
      <c r="I15" s="19"/>
      <c r="J15" s="18"/>
    </row>
    <row r="16" spans="3:10" ht="18" x14ac:dyDescent="0.25">
      <c r="G16" s="1"/>
      <c r="H16" s="1"/>
      <c r="I16" s="19"/>
      <c r="J16" s="18"/>
    </row>
    <row r="17" spans="7:15" ht="18" x14ac:dyDescent="0.25">
      <c r="G17" s="1" t="s">
        <v>189</v>
      </c>
      <c r="H17" s="20">
        <v>5</v>
      </c>
      <c r="I17" s="19" t="s">
        <v>190</v>
      </c>
      <c r="J17" s="18"/>
    </row>
    <row r="19" spans="7:15" ht="18" x14ac:dyDescent="0.25">
      <c r="G19" s="1" t="s">
        <v>150</v>
      </c>
    </row>
    <row r="22" spans="7:15" x14ac:dyDescent="0.2">
      <c r="O22" s="4"/>
    </row>
    <row r="24" spans="7:15" x14ac:dyDescent="0.2">
      <c r="O24" s="4"/>
    </row>
    <row r="25" spans="7:15" x14ac:dyDescent="0.2">
      <c r="O25" s="4"/>
    </row>
  </sheetData>
  <mergeCells count="1">
    <mergeCell ref="H13:J13"/>
  </mergeCells>
  <phoneticPr fontId="2" type="noConversion"/>
  <dataValidations count="3">
    <dataValidation type="whole" allowBlank="1" showInputMessage="1" showErrorMessage="1" errorTitle="Invalid Entry" error="Please enter an integer of value between 0 and 5." promptTitle="Seeding Passes" prompt="Enter an integer between 0 and 5.  Seeding passes increase the likelihood of finding information for an email address.  So it is best to enter a value between 2 and 5." sqref="H15:H16">
      <formula1>0</formula1>
      <formula2>5</formula2>
    </dataValidation>
    <dataValidation allowBlank="1" showInputMessage="1" showErrorMessage="1" promptTitle="FullContact API Key" prompt="To get your FullContact API key visit http://fullcontact.com." sqref="H13:J13"/>
    <dataValidation type="whole" allowBlank="1" showInputMessage="1" showErrorMessage="1" errorTitle="Invalid Entry" error="Please enter an integer of value between 0 and 1000." promptTitle="Rate Limit" prompt="Enter an integer between 1 and 10 that represents the rate at which the queries should be made in queries per second.  If you don't know your allowed rate limit, you can find it at: https://www.fullcontact.com/developer/pricing/" sqref="H17">
      <formula1>1</formula1>
      <formula2>30</formula2>
    </dataValidation>
  </dataValidation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runProcess">
                <anchor moveWithCells="1" sizeWithCells="1">
                  <from>
                    <xdr:col>5</xdr:col>
                    <xdr:colOff>504825</xdr:colOff>
                    <xdr:row>27</xdr:row>
                    <xdr:rowOff>152400</xdr:rowOff>
                  </from>
                  <to>
                    <xdr:col>9</xdr:col>
                    <xdr:colOff>85725</xdr:colOff>
                    <xdr:row>32</xdr:row>
                    <xdr:rowOff>133350</xdr:rowOff>
                  </to>
                </anchor>
              </controlPr>
            </control>
          </mc:Choice>
        </mc:AlternateContent>
        <mc:AlternateContent xmlns:mc="http://schemas.openxmlformats.org/markup-compatibility/2006">
          <mc:Choice Requires="x14">
            <control shapeId="1026" r:id="rId5" name="Button 2">
              <controlPr defaultSize="0" print="0" autoFill="0" autoPict="0" macro="[0]!ClearSheetPrompt">
                <anchor moveWithCells="1" sizeWithCells="1">
                  <from>
                    <xdr:col>1</xdr:col>
                    <xdr:colOff>561975</xdr:colOff>
                    <xdr:row>28</xdr:row>
                    <xdr:rowOff>9525</xdr:rowOff>
                  </from>
                  <to>
                    <xdr:col>5</xdr:col>
                    <xdr:colOff>142875</xdr:colOff>
                    <xdr:row>32</xdr:row>
                    <xdr:rowOff>152400</xdr:rowOff>
                  </to>
                </anchor>
              </controlPr>
            </control>
          </mc:Choice>
        </mc:AlternateContent>
        <mc:AlternateContent xmlns:mc="http://schemas.openxmlformats.org/markup-compatibility/2006">
          <mc:Choice Requires="x14">
            <control shapeId="1027" r:id="rId6" name="Button 3">
              <controlPr defaultSize="0" print="0" autoFill="0" autoPict="0" macro="[0]!generateReport">
                <anchor moveWithCells="1" sizeWithCells="1">
                  <from>
                    <xdr:col>9</xdr:col>
                    <xdr:colOff>323850</xdr:colOff>
                    <xdr:row>28</xdr:row>
                    <xdr:rowOff>0</xdr:rowOff>
                  </from>
                  <to>
                    <xdr:col>12</xdr:col>
                    <xdr:colOff>514350</xdr:colOff>
                    <xdr:row>32</xdr:row>
                    <xdr:rowOff>133350</xdr:rowOff>
                  </to>
                </anchor>
              </controlPr>
            </control>
          </mc:Choice>
        </mc:AlternateContent>
        <mc:AlternateContent xmlns:mc="http://schemas.openxmlformats.org/markup-compatibility/2006">
          <mc:Choice Requires="x14">
            <control shapeId="1028" r:id="rId7" name="Button 4">
              <controlPr defaultSize="0" print="0" autoFill="0" autoPict="0" macro="[0]!exportCsv">
                <anchor moveWithCells="1" sizeWithCells="1">
                  <from>
                    <xdr:col>13</xdr:col>
                    <xdr:colOff>114300</xdr:colOff>
                    <xdr:row>28</xdr:row>
                    <xdr:rowOff>0</xdr:rowOff>
                  </from>
                  <to>
                    <xdr:col>16</xdr:col>
                    <xdr:colOff>304800</xdr:colOff>
                    <xdr:row>32</xdr:row>
                    <xdr:rowOff>133350</xdr:rowOff>
                  </to>
                </anchor>
              </controlPr>
            </control>
          </mc:Choice>
        </mc:AlternateContent>
        <mc:AlternateContent xmlns:mc="http://schemas.openxmlformats.org/markup-compatibility/2006">
          <mc:Choice Requires="x14">
            <control shapeId="1033" r:id="rId8" name="Group Box 9">
              <controlPr defaultSize="0" autoFill="0" autoPict="0">
                <anchor moveWithCells="1">
                  <from>
                    <xdr:col>7</xdr:col>
                    <xdr:colOff>200025</xdr:colOff>
                    <xdr:row>18</xdr:row>
                    <xdr:rowOff>95250</xdr:rowOff>
                  </from>
                  <to>
                    <xdr:col>12</xdr:col>
                    <xdr:colOff>9525</xdr:colOff>
                    <xdr:row>26</xdr:row>
                    <xdr:rowOff>95250</xdr:rowOff>
                  </to>
                </anchor>
              </controlPr>
            </control>
          </mc:Choice>
        </mc:AlternateContent>
        <mc:AlternateContent xmlns:mc="http://schemas.openxmlformats.org/markup-compatibility/2006">
          <mc:Choice Requires="x14">
            <control shapeId="1034" r:id="rId9" name="Option Button 10">
              <controlPr defaultSize="0" autoFill="0" autoLine="0" autoPict="0" macro="[0]!RenameEmail_Click" altText="email addresses">
                <anchor moveWithCells="1">
                  <from>
                    <xdr:col>7</xdr:col>
                    <xdr:colOff>276225</xdr:colOff>
                    <xdr:row>19</xdr:row>
                    <xdr:rowOff>0</xdr:rowOff>
                  </from>
                  <to>
                    <xdr:col>9</xdr:col>
                    <xdr:colOff>76200</xdr:colOff>
                    <xdr:row>20</xdr:row>
                    <xdr:rowOff>66675</xdr:rowOff>
                  </to>
                </anchor>
              </controlPr>
            </control>
          </mc:Choice>
        </mc:AlternateContent>
        <mc:AlternateContent xmlns:mc="http://schemas.openxmlformats.org/markup-compatibility/2006">
          <mc:Choice Requires="x14">
            <control shapeId="1035" r:id="rId10" name="Option Button 11">
              <controlPr defaultSize="0" autoFill="0" autoLine="0" autoPict="0" macro="[0]!RenameTwitter_Click" altText="twitter handles">
                <anchor moveWithCells="1">
                  <from>
                    <xdr:col>7</xdr:col>
                    <xdr:colOff>276225</xdr:colOff>
                    <xdr:row>20</xdr:row>
                    <xdr:rowOff>85725</xdr:rowOff>
                  </from>
                  <to>
                    <xdr:col>9</xdr:col>
                    <xdr:colOff>76200</xdr:colOff>
                    <xdr:row>21</xdr:row>
                    <xdr:rowOff>142875</xdr:rowOff>
                  </to>
                </anchor>
              </controlPr>
            </control>
          </mc:Choice>
        </mc:AlternateContent>
        <mc:AlternateContent xmlns:mc="http://schemas.openxmlformats.org/markup-compatibility/2006">
          <mc:Choice Requires="x14">
            <control shapeId="1036" r:id="rId11" name="Option Button 12">
              <controlPr defaultSize="0" autoFill="0" autoLine="0" autoPict="0" macro="[0]!RenamePhone_Click">
                <anchor moveWithCells="1">
                  <from>
                    <xdr:col>7</xdr:col>
                    <xdr:colOff>276225</xdr:colOff>
                    <xdr:row>22</xdr:row>
                    <xdr:rowOff>0</xdr:rowOff>
                  </from>
                  <to>
                    <xdr:col>9</xdr:col>
                    <xdr:colOff>161925</xdr:colOff>
                    <xdr:row>23</xdr:row>
                    <xdr:rowOff>57150</xdr:rowOff>
                  </to>
                </anchor>
              </controlPr>
            </control>
          </mc:Choice>
        </mc:AlternateContent>
        <mc:AlternateContent xmlns:mc="http://schemas.openxmlformats.org/markup-compatibility/2006">
          <mc:Choice Requires="x14">
            <control shapeId="1037" r:id="rId12" name="Option Button 13">
              <controlPr defaultSize="0" autoFill="0" autoLine="0" autoPict="0" macro="[0]!RenameFB_Click">
                <anchor moveWithCells="1">
                  <from>
                    <xdr:col>7</xdr:col>
                    <xdr:colOff>266700</xdr:colOff>
                    <xdr:row>23</xdr:row>
                    <xdr:rowOff>76200</xdr:rowOff>
                  </from>
                  <to>
                    <xdr:col>9</xdr:col>
                    <xdr:colOff>152400</xdr:colOff>
                    <xdr:row>24</xdr:row>
                    <xdr:rowOff>142875</xdr:rowOff>
                  </to>
                </anchor>
              </controlPr>
            </control>
          </mc:Choice>
        </mc:AlternateContent>
        <mc:AlternateContent xmlns:mc="http://schemas.openxmlformats.org/markup-compatibility/2006">
          <mc:Choice Requires="x14">
            <control shapeId="1039" r:id="rId13" name="Label 15">
              <controlPr defaultSize="0" autoFill="0" autoLine="0" autoPict="0">
                <anchor moveWithCells="1" sizeWithCells="1">
                  <from>
                    <xdr:col>9</xdr:col>
                    <xdr:colOff>295275</xdr:colOff>
                    <xdr:row>19</xdr:row>
                    <xdr:rowOff>38100</xdr:rowOff>
                  </from>
                  <to>
                    <xdr:col>11</xdr:col>
                    <xdr:colOff>200025</xdr:colOff>
                    <xdr:row>20</xdr:row>
                    <xdr:rowOff>47625</xdr:rowOff>
                  </to>
                </anchor>
              </controlPr>
            </control>
          </mc:Choice>
        </mc:AlternateContent>
        <mc:AlternateContent xmlns:mc="http://schemas.openxmlformats.org/markup-compatibility/2006">
          <mc:Choice Requires="x14">
            <control shapeId="1040" r:id="rId14" name="Label 16">
              <controlPr defaultSize="0" autoFill="0" autoLine="0" autoPict="0">
                <anchor moveWithCells="1" sizeWithCells="1">
                  <from>
                    <xdr:col>9</xdr:col>
                    <xdr:colOff>285750</xdr:colOff>
                    <xdr:row>20</xdr:row>
                    <xdr:rowOff>114300</xdr:rowOff>
                  </from>
                  <to>
                    <xdr:col>11</xdr:col>
                    <xdr:colOff>190500</xdr:colOff>
                    <xdr:row>21</xdr:row>
                    <xdr:rowOff>123825</xdr:rowOff>
                  </to>
                </anchor>
              </controlPr>
            </control>
          </mc:Choice>
        </mc:AlternateContent>
        <mc:AlternateContent xmlns:mc="http://schemas.openxmlformats.org/markup-compatibility/2006">
          <mc:Choice Requires="x14">
            <control shapeId="1041" r:id="rId15" name="Label 17">
              <controlPr defaultSize="0" autoFill="0" autoLine="0" autoPict="0">
                <anchor moveWithCells="1" sizeWithCells="1">
                  <from>
                    <xdr:col>9</xdr:col>
                    <xdr:colOff>276225</xdr:colOff>
                    <xdr:row>22</xdr:row>
                    <xdr:rowOff>28575</xdr:rowOff>
                  </from>
                  <to>
                    <xdr:col>11</xdr:col>
                    <xdr:colOff>180975</xdr:colOff>
                    <xdr:row>23</xdr:row>
                    <xdr:rowOff>38100</xdr:rowOff>
                  </to>
                </anchor>
              </controlPr>
            </control>
          </mc:Choice>
        </mc:AlternateContent>
        <mc:AlternateContent xmlns:mc="http://schemas.openxmlformats.org/markup-compatibility/2006">
          <mc:Choice Requires="x14">
            <control shapeId="1042" r:id="rId16" name="Label 18">
              <controlPr defaultSize="0" autoFill="0" autoLine="0" autoPict="0">
                <anchor moveWithCells="1" sizeWithCells="1">
                  <from>
                    <xdr:col>9</xdr:col>
                    <xdr:colOff>285750</xdr:colOff>
                    <xdr:row>23</xdr:row>
                    <xdr:rowOff>114300</xdr:rowOff>
                  </from>
                  <to>
                    <xdr:col>11</xdr:col>
                    <xdr:colOff>190500</xdr:colOff>
                    <xdr:row>24</xdr:row>
                    <xdr:rowOff>123825</xdr:rowOff>
                  </to>
                </anchor>
              </controlPr>
            </control>
          </mc:Choice>
        </mc:AlternateContent>
        <mc:AlternateContent xmlns:mc="http://schemas.openxmlformats.org/markup-compatibility/2006">
          <mc:Choice Requires="x14">
            <control shapeId="1043" r:id="rId17" name="Option Button 19">
              <controlPr defaultSize="0" autoFill="0" autoLine="0" autoPict="0" macro="[0]!RenameEmailMD5_Click">
                <anchor moveWithCells="1">
                  <from>
                    <xdr:col>7</xdr:col>
                    <xdr:colOff>266700</xdr:colOff>
                    <xdr:row>24</xdr:row>
                    <xdr:rowOff>152400</xdr:rowOff>
                  </from>
                  <to>
                    <xdr:col>9</xdr:col>
                    <xdr:colOff>152400</xdr:colOff>
                    <xdr:row>26</xdr:row>
                    <xdr:rowOff>57150</xdr:rowOff>
                  </to>
                </anchor>
              </controlPr>
            </control>
          </mc:Choice>
        </mc:AlternateContent>
        <mc:AlternateContent xmlns:mc="http://schemas.openxmlformats.org/markup-compatibility/2006">
          <mc:Choice Requires="x14">
            <control shapeId="1045" r:id="rId18" name="Label 21">
              <controlPr defaultSize="0" autoFill="0" autoLine="0" autoPict="0">
                <anchor moveWithCells="1" sizeWithCells="1">
                  <from>
                    <xdr:col>9</xdr:col>
                    <xdr:colOff>161925</xdr:colOff>
                    <xdr:row>25</xdr:row>
                    <xdr:rowOff>28575</xdr:rowOff>
                  </from>
                  <to>
                    <xdr:col>12</xdr:col>
                    <xdr:colOff>47625</xdr:colOff>
                    <xdr:row>26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
  <sheetViews>
    <sheetView workbookViewId="0">
      <selection activeCell="A2" sqref="A2"/>
    </sheetView>
  </sheetViews>
  <sheetFormatPr defaultRowHeight="12.75" x14ac:dyDescent="0.2"/>
  <cols>
    <col min="1" max="1" width="30.7109375" customWidth="1"/>
    <col min="2" max="2" width="6.7109375" customWidth="1"/>
    <col min="3" max="4" width="12.7109375" customWidth="1"/>
    <col min="5" max="5" width="18.7109375" customWidth="1"/>
    <col min="13" max="21" width="25.7109375" customWidth="1"/>
    <col min="22" max="32" width="12.7109375" customWidth="1"/>
    <col min="33" max="33" width="44.28515625" customWidth="1"/>
    <col min="34" max="34" width="16.42578125" bestFit="1" customWidth="1"/>
    <col min="54" max="54" width="12.7109375" customWidth="1"/>
  </cols>
  <sheetData>
    <row r="1" spans="1:32" s="2" customFormat="1" x14ac:dyDescent="0.2">
      <c r="A1" s="2" t="s">
        <v>165</v>
      </c>
      <c r="B1" s="2" t="s">
        <v>16</v>
      </c>
      <c r="C1" s="2" t="s">
        <v>17</v>
      </c>
      <c r="D1" s="2" t="s">
        <v>18</v>
      </c>
      <c r="E1" s="2" t="s">
        <v>19</v>
      </c>
      <c r="F1" s="2" t="s">
        <v>20</v>
      </c>
      <c r="G1" s="2" t="s">
        <v>21</v>
      </c>
      <c r="H1" s="2" t="s">
        <v>3</v>
      </c>
      <c r="I1" s="2" t="s">
        <v>22</v>
      </c>
      <c r="J1" s="2" t="s">
        <v>23</v>
      </c>
      <c r="K1" s="2" t="s">
        <v>4</v>
      </c>
      <c r="L1" s="2" t="s">
        <v>8</v>
      </c>
      <c r="M1" s="2" t="s">
        <v>5</v>
      </c>
      <c r="N1" s="2" t="s">
        <v>14</v>
      </c>
      <c r="O1" s="2" t="s">
        <v>6</v>
      </c>
      <c r="P1" s="2" t="s">
        <v>7</v>
      </c>
      <c r="Q1" s="2" t="s">
        <v>130</v>
      </c>
      <c r="R1" s="2" t="s">
        <v>131</v>
      </c>
      <c r="S1" s="2" t="s">
        <v>180</v>
      </c>
      <c r="T1" s="2" t="s">
        <v>132</v>
      </c>
      <c r="U1" s="2" t="s">
        <v>184</v>
      </c>
      <c r="V1" s="2" t="s">
        <v>9</v>
      </c>
      <c r="W1" s="2" t="s">
        <v>134</v>
      </c>
      <c r="X1" s="2" t="s">
        <v>155</v>
      </c>
      <c r="Y1" s="2" t="s">
        <v>135</v>
      </c>
      <c r="Z1" s="2" t="s">
        <v>164</v>
      </c>
      <c r="AA1" s="2" t="s">
        <v>136</v>
      </c>
      <c r="AB1" s="2" t="s">
        <v>137</v>
      </c>
      <c r="AC1" s="2" t="s">
        <v>138</v>
      </c>
      <c r="AD1" s="2" t="s">
        <v>139</v>
      </c>
      <c r="AE1" s="2" t="s">
        <v>140</v>
      </c>
      <c r="AF1" s="2" t="s">
        <v>181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K189"/>
  <sheetViews>
    <sheetView zoomScale="85" zoomScaleNormal="85" workbookViewId="0"/>
  </sheetViews>
  <sheetFormatPr defaultRowHeight="12.75" x14ac:dyDescent="0.2"/>
  <cols>
    <col min="7" max="7" width="9.140625" customWidth="1"/>
    <col min="10" max="10" width="9.140625" customWidth="1"/>
    <col min="20" max="20" width="0" hidden="1" customWidth="1"/>
    <col min="21" max="21" width="6.140625" customWidth="1"/>
    <col min="22" max="22" width="1.5703125" customWidth="1"/>
    <col min="23" max="23" width="1.7109375" customWidth="1"/>
    <col min="24" max="24" width="4" customWidth="1"/>
    <col min="25" max="25" width="7.140625" customWidth="1"/>
  </cols>
  <sheetData>
    <row r="1" spans="3:11" x14ac:dyDescent="0.2">
      <c r="C1" s="4" t="s">
        <v>47</v>
      </c>
      <c r="D1" s="4" t="str">
        <f ca="1">MID(CELL("filename"),SEARCH("[",CELL("filename"))+1, SEARCH("]",CELL("filename"))-SEARCH("[",CELL("filename"))-1)</f>
        <v>FullContact Person Enrichment - Template.xlsm</v>
      </c>
    </row>
    <row r="2" spans="3:11" x14ac:dyDescent="0.2">
      <c r="C2" s="4" t="s">
        <v>55</v>
      </c>
      <c r="D2">
        <v>1</v>
      </c>
      <c r="E2" s="4"/>
      <c r="J2" s="6" t="s">
        <v>163</v>
      </c>
      <c r="K2">
        <v>1</v>
      </c>
    </row>
    <row r="3" spans="3:11" x14ac:dyDescent="0.2">
      <c r="C3" s="3" t="s">
        <v>24</v>
      </c>
      <c r="D3">
        <f>COUNTIF(InputSheet!B:B,"200")</f>
        <v>0</v>
      </c>
      <c r="E3" s="7">
        <f>D3/D5</f>
        <v>0</v>
      </c>
      <c r="J3" s="4"/>
    </row>
    <row r="4" spans="3:11" x14ac:dyDescent="0.2">
      <c r="C4" s="3" t="s">
        <v>25</v>
      </c>
      <c r="D4">
        <f>COUNTBLANK(InputSheet!A:A)</f>
        <v>1048575</v>
      </c>
      <c r="J4" s="4"/>
    </row>
    <row r="5" spans="3:11" x14ac:dyDescent="0.2">
      <c r="C5" s="3" t="s">
        <v>26</v>
      </c>
      <c r="D5">
        <v>6</v>
      </c>
      <c r="J5" s="4"/>
    </row>
    <row r="6" spans="3:11" x14ac:dyDescent="0.2">
      <c r="C6" s="3" t="s">
        <v>27</v>
      </c>
      <c r="J6" s="3"/>
    </row>
    <row r="7" spans="3:11" x14ac:dyDescent="0.2">
      <c r="C7" s="3" t="s">
        <v>28</v>
      </c>
      <c r="D7">
        <f>COUNTIF(InputSheet!B:B,"202")+COUNTIF(InputSheet!B:B,"404")</f>
        <v>0</v>
      </c>
      <c r="E7" s="7">
        <f>D7/D5</f>
        <v>0</v>
      </c>
      <c r="J7" s="3"/>
    </row>
    <row r="8" spans="3:11" x14ac:dyDescent="0.2">
      <c r="C8" s="3" t="s">
        <v>29</v>
      </c>
      <c r="D8">
        <f>COUNTIF(InputSheet!B:B,"422")</f>
        <v>0</v>
      </c>
      <c r="E8" s="17">
        <f>D8/D5</f>
        <v>0</v>
      </c>
    </row>
    <row r="9" spans="3:11" x14ac:dyDescent="0.2">
      <c r="C9" s="5" t="s">
        <v>40</v>
      </c>
      <c r="D9">
        <v>3</v>
      </c>
      <c r="G9" s="4" t="s">
        <v>161</v>
      </c>
    </row>
    <row r="10" spans="3:11" x14ac:dyDescent="0.2">
      <c r="C10" s="5" t="s">
        <v>41</v>
      </c>
      <c r="D10">
        <v>7</v>
      </c>
      <c r="E10" s="8">
        <f>D10/D5</f>
        <v>1.1666666666666667</v>
      </c>
      <c r="G10" s="58">
        <v>27</v>
      </c>
      <c r="H10" s="4" t="s">
        <v>162</v>
      </c>
    </row>
    <row r="11" spans="3:11" x14ac:dyDescent="0.2">
      <c r="C11" s="5"/>
    </row>
    <row r="12" spans="3:11" x14ac:dyDescent="0.2">
      <c r="C12" s="29" t="s">
        <v>146</v>
      </c>
      <c r="E12" s="30" t="s">
        <v>147</v>
      </c>
    </row>
    <row r="13" spans="3:11" x14ac:dyDescent="0.2">
      <c r="C13" s="6" t="s">
        <v>145</v>
      </c>
      <c r="D13">
        <f>IF($D$2=1,COUNTA(InputSheet!AE:AE)-1,"")</f>
        <v>0</v>
      </c>
      <c r="E13" s="7" t="e">
        <f t="shared" ref="E13:E35" si="0">D13/$D$3</f>
        <v>#DIV/0!</v>
      </c>
    </row>
    <row r="14" spans="3:11" x14ac:dyDescent="0.2">
      <c r="C14" s="6" t="s">
        <v>144</v>
      </c>
      <c r="D14">
        <f>IF($D$2=1,COUNTA(InputSheet!AD:AD)-1,"")</f>
        <v>0</v>
      </c>
      <c r="E14" s="7" t="e">
        <f t="shared" si="0"/>
        <v>#DIV/0!</v>
      </c>
    </row>
    <row r="15" spans="3:11" x14ac:dyDescent="0.2">
      <c r="C15" s="6" t="s">
        <v>164</v>
      </c>
      <c r="D15">
        <f>IF($D$2=1,COUNTA(InputSheet!Z:Z)-1,"")</f>
        <v>0</v>
      </c>
      <c r="E15" s="7" t="e">
        <f t="shared" si="0"/>
        <v>#DIV/0!</v>
      </c>
    </row>
    <row r="16" spans="3:11" x14ac:dyDescent="0.2">
      <c r="C16" s="6" t="s">
        <v>143</v>
      </c>
      <c r="D16">
        <f>IF($D$2=1,COUNTA(InputSheet!AC:AC)-1,"")</f>
        <v>0</v>
      </c>
      <c r="E16" s="7" t="e">
        <f t="shared" si="0"/>
        <v>#DIV/0!</v>
      </c>
    </row>
    <row r="17" spans="3:5" x14ac:dyDescent="0.2">
      <c r="C17" s="6" t="s">
        <v>141</v>
      </c>
      <c r="D17">
        <f>IF($D$2=1,COUNTA(InputSheet!AA:AA)-1,"")</f>
        <v>0</v>
      </c>
      <c r="E17" s="7" t="e">
        <f t="shared" si="0"/>
        <v>#DIV/0!</v>
      </c>
    </row>
    <row r="18" spans="3:5" x14ac:dyDescent="0.2">
      <c r="C18" s="6" t="s">
        <v>142</v>
      </c>
      <c r="D18">
        <f>IF($D$2=1,COUNTA(InputSheet!AB:AB)-1,"")</f>
        <v>0</v>
      </c>
      <c r="E18" s="7" t="e">
        <f t="shared" si="0"/>
        <v>#DIV/0!</v>
      </c>
    </row>
    <row r="19" spans="3:5" x14ac:dyDescent="0.2">
      <c r="C19" s="6" t="s">
        <v>131</v>
      </c>
      <c r="D19">
        <f>IF($D$2=1,COUNTA(InputSheet!R:R)-1,"")</f>
        <v>0</v>
      </c>
      <c r="E19" s="7" t="e">
        <f t="shared" si="0"/>
        <v>#DIV/0!</v>
      </c>
    </row>
    <row r="20" spans="3:5" x14ac:dyDescent="0.2">
      <c r="C20" s="6" t="s">
        <v>7</v>
      </c>
      <c r="D20">
        <f>IF($D$2=1,COUNTA(InputSheet!P:P)-1,"")</f>
        <v>0</v>
      </c>
      <c r="E20" s="7" t="e">
        <f t="shared" si="0"/>
        <v>#DIV/0!</v>
      </c>
    </row>
    <row r="21" spans="3:5" x14ac:dyDescent="0.2">
      <c r="C21" s="6" t="s">
        <v>180</v>
      </c>
      <c r="D21">
        <f>IF($D$2=1,COUNTA(InputSheet!S:S)-1,"")</f>
        <v>0</v>
      </c>
      <c r="E21" s="7" t="e">
        <f t="shared" si="0"/>
        <v>#DIV/0!</v>
      </c>
    </row>
    <row r="22" spans="3:5" x14ac:dyDescent="0.2">
      <c r="C22" s="6" t="s">
        <v>133</v>
      </c>
      <c r="D22">
        <f>IF($D$2=1,COUNTA(InputSheet!T:T)-1,"")</f>
        <v>0</v>
      </c>
      <c r="E22" s="7" t="e">
        <f t="shared" si="0"/>
        <v>#DIV/0!</v>
      </c>
    </row>
    <row r="23" spans="3:5" x14ac:dyDescent="0.2">
      <c r="C23" s="6" t="s">
        <v>130</v>
      </c>
      <c r="D23">
        <f>IF($D$2=1,COUNTA(InputSheet!Q:Q)-1,"")</f>
        <v>0</v>
      </c>
      <c r="E23" s="7" t="e">
        <f t="shared" si="0"/>
        <v>#DIV/0!</v>
      </c>
    </row>
    <row r="24" spans="3:5" x14ac:dyDescent="0.2">
      <c r="C24" s="6" t="s">
        <v>6</v>
      </c>
      <c r="D24">
        <f>IF($D$2=1,COUNTA(InputSheet!O:O)-1,"")</f>
        <v>0</v>
      </c>
      <c r="E24" s="7" t="e">
        <f t="shared" si="0"/>
        <v>#DIV/0!</v>
      </c>
    </row>
    <row r="25" spans="3:5" x14ac:dyDescent="0.2">
      <c r="C25" s="6" t="s">
        <v>22</v>
      </c>
      <c r="D25">
        <f>IF($D$2=1,COUNTA(InputSheet!I:I)-1,"")</f>
        <v>0</v>
      </c>
      <c r="E25" s="7" t="e">
        <f t="shared" si="0"/>
        <v>#DIV/0!</v>
      </c>
    </row>
    <row r="26" spans="3:5" x14ac:dyDescent="0.2">
      <c r="C26" s="6" t="s">
        <v>23</v>
      </c>
      <c r="D26">
        <f>IF($D$2=1,COUNTA(InputSheet!J:J)-1,"")</f>
        <v>0</v>
      </c>
      <c r="E26" s="7" t="e">
        <f t="shared" si="0"/>
        <v>#DIV/0!</v>
      </c>
    </row>
    <row r="27" spans="3:5" x14ac:dyDescent="0.2">
      <c r="C27" s="6" t="s">
        <v>5</v>
      </c>
      <c r="D27">
        <f>IF($D$2=1,COUNTA(InputSheet!M:M)-1,"")</f>
        <v>0</v>
      </c>
      <c r="E27" s="7" t="e">
        <f t="shared" si="0"/>
        <v>#DIV/0!</v>
      </c>
    </row>
    <row r="28" spans="3:5" x14ac:dyDescent="0.2">
      <c r="C28" s="6" t="s">
        <v>14</v>
      </c>
      <c r="D28">
        <f>IF($D$2=1,COUNTA(InputSheet!N:N)-1,"")</f>
        <v>0</v>
      </c>
      <c r="E28" s="7" t="e">
        <f t="shared" si="0"/>
        <v>#DIV/0!</v>
      </c>
    </row>
    <row r="29" spans="3:5" x14ac:dyDescent="0.2">
      <c r="C29" s="6" t="s">
        <v>39</v>
      </c>
      <c r="D29">
        <f>IF($D$2=1,COUNTA(InputSheet!E:E)-1,"")</f>
        <v>0</v>
      </c>
      <c r="E29" s="7" t="e">
        <f t="shared" si="0"/>
        <v>#DIV/0!</v>
      </c>
    </row>
    <row r="30" spans="3:5" x14ac:dyDescent="0.2">
      <c r="C30" s="6" t="s">
        <v>43</v>
      </c>
      <c r="D30">
        <f>IF($D$2=1,COUNTIF(InputSheet!L:L,"&gt;0"),"")</f>
        <v>0</v>
      </c>
      <c r="E30" s="7" t="e">
        <f t="shared" si="0"/>
        <v>#DIV/0!</v>
      </c>
    </row>
    <row r="31" spans="3:5" x14ac:dyDescent="0.2">
      <c r="C31" s="6" t="s">
        <v>42</v>
      </c>
      <c r="D31">
        <f>IF($D$2=1,COUNTA(InputSheet!U:U)-1,"")</f>
        <v>0</v>
      </c>
      <c r="E31" s="7" t="e">
        <f t="shared" si="0"/>
        <v>#DIV/0!</v>
      </c>
    </row>
    <row r="32" spans="3:5" x14ac:dyDescent="0.2">
      <c r="C32" s="5" t="s">
        <v>20</v>
      </c>
      <c r="D32">
        <f>IF($D$2=1,COUNTA(InputSheet!F:F)-1,"")</f>
        <v>0</v>
      </c>
      <c r="E32" s="7" t="e">
        <f t="shared" si="0"/>
        <v>#DIV/0!</v>
      </c>
    </row>
    <row r="33" spans="3:5" x14ac:dyDescent="0.2">
      <c r="C33" s="6" t="s">
        <v>3</v>
      </c>
      <c r="D33">
        <f>IF($D$2=1,COUNTA(InputSheet!H:H)-1,"")</f>
        <v>0</v>
      </c>
      <c r="E33" s="7" t="e">
        <f t="shared" si="0"/>
        <v>#DIV/0!</v>
      </c>
    </row>
    <row r="34" spans="3:5" x14ac:dyDescent="0.2">
      <c r="C34" s="6" t="s">
        <v>44</v>
      </c>
      <c r="D34">
        <f>IF($D$2=1,COUNTIF(InputSheet!V:V,"&gt;0"),"")</f>
        <v>0</v>
      </c>
      <c r="E34" s="7" t="e">
        <f t="shared" si="0"/>
        <v>#DIV/0!</v>
      </c>
    </row>
    <row r="35" spans="3:5" x14ac:dyDescent="0.2">
      <c r="C35" s="6" t="s">
        <v>21</v>
      </c>
      <c r="D35">
        <f>IF($D$2=1,COUNTA(InputSheet!G:G)-1,"")</f>
        <v>0</v>
      </c>
      <c r="E35" s="7" t="e">
        <f t="shared" si="0"/>
        <v>#DIV/0!</v>
      </c>
    </row>
    <row r="39" spans="3:5" x14ac:dyDescent="0.2">
      <c r="D39" s="4" t="s">
        <v>33</v>
      </c>
      <c r="E39" s="4" t="s">
        <v>31</v>
      </c>
    </row>
    <row r="40" spans="3:5" x14ac:dyDescent="0.2">
      <c r="C40" s="6" t="s">
        <v>21</v>
      </c>
      <c r="D40">
        <f>IF(D2=1,COUNTIF(InputSheet!G:G,$D$39),"")</f>
        <v>0</v>
      </c>
      <c r="E40">
        <f>IF(D2=1,COUNTIF(InputSheet!G:G,$E$39),"")</f>
        <v>0</v>
      </c>
    </row>
    <row r="41" spans="3:5" x14ac:dyDescent="0.2">
      <c r="D41" s="7" t="e">
        <f>D40/(D40+E40)</f>
        <v>#DIV/0!</v>
      </c>
      <c r="E41" s="7" t="e">
        <f>E40/(D40+E40)</f>
        <v>#DIV/0!</v>
      </c>
    </row>
    <row r="43" spans="3:5" x14ac:dyDescent="0.2">
      <c r="C43" s="4" t="s">
        <v>20</v>
      </c>
      <c r="D43" s="4" t="s">
        <v>37</v>
      </c>
      <c r="E43">
        <f>IF($D$2=1,COUNTIF(InputSheet!F:F,Statistics!D43),"")</f>
        <v>0</v>
      </c>
    </row>
    <row r="44" spans="3:5" x14ac:dyDescent="0.2">
      <c r="D44" s="4" t="s">
        <v>38</v>
      </c>
      <c r="E44">
        <f>IF($D$2=1,COUNTIF(InputSheet!F:F,Statistics!D44),"")</f>
        <v>0</v>
      </c>
    </row>
    <row r="45" spans="3:5" x14ac:dyDescent="0.2">
      <c r="D45" t="s">
        <v>36</v>
      </c>
      <c r="E45">
        <f>IF($D$2=1,COUNTIF(InputSheet!F:F,Statistics!D45),"")</f>
        <v>0</v>
      </c>
    </row>
    <row r="46" spans="3:5" x14ac:dyDescent="0.2">
      <c r="D46" t="s">
        <v>32</v>
      </c>
      <c r="E46">
        <f>IF($D$2=1,COUNTIF(InputSheet!F:F,Statistics!D46),"")</f>
        <v>0</v>
      </c>
    </row>
    <row r="47" spans="3:5" x14ac:dyDescent="0.2">
      <c r="D47" t="s">
        <v>34</v>
      </c>
      <c r="E47">
        <f>IF($D$2=1,COUNTIF(InputSheet!F:F,Statistics!D47),"")</f>
        <v>0</v>
      </c>
    </row>
    <row r="48" spans="3:5" x14ac:dyDescent="0.2">
      <c r="D48" t="s">
        <v>30</v>
      </c>
      <c r="E48">
        <f>IF($D$2=1,COUNTIF(InputSheet!F:F,Statistics!D48),"")</f>
        <v>0</v>
      </c>
    </row>
    <row r="49" spans="2:5" x14ac:dyDescent="0.2">
      <c r="D49" t="s">
        <v>35</v>
      </c>
      <c r="E49">
        <f>IF($D$2=1,COUNTIF(InputSheet!F:F,Statistics!D49),"")</f>
        <v>0</v>
      </c>
    </row>
    <row r="50" spans="2:5" x14ac:dyDescent="0.2">
      <c r="D50" s="4" t="s">
        <v>45</v>
      </c>
      <c r="E50">
        <f>SUM(E43:E49)</f>
        <v>0</v>
      </c>
    </row>
    <row r="52" spans="2:5" x14ac:dyDescent="0.2">
      <c r="D52" s="4" t="s">
        <v>52</v>
      </c>
      <c r="E52" s="8" t="e">
        <f>(E43+E44)/E50</f>
        <v>#DIV/0!</v>
      </c>
    </row>
    <row r="53" spans="2:5" x14ac:dyDescent="0.2">
      <c r="D53" s="4" t="s">
        <v>36</v>
      </c>
      <c r="E53" s="8" t="e">
        <f>E45/$E$50</f>
        <v>#DIV/0!</v>
      </c>
    </row>
    <row r="54" spans="2:5" x14ac:dyDescent="0.2">
      <c r="D54" s="4" t="s">
        <v>32</v>
      </c>
      <c r="E54" s="8" t="e">
        <f>E46/$E$50</f>
        <v>#DIV/0!</v>
      </c>
    </row>
    <row r="55" spans="2:5" x14ac:dyDescent="0.2">
      <c r="D55" s="4" t="s">
        <v>34</v>
      </c>
      <c r="E55" s="8" t="e">
        <f>E47/$E$50</f>
        <v>#DIV/0!</v>
      </c>
    </row>
    <row r="56" spans="2:5" x14ac:dyDescent="0.2">
      <c r="D56" s="4" t="s">
        <v>30</v>
      </c>
      <c r="E56" s="8" t="e">
        <f>E48/$E$50</f>
        <v>#DIV/0!</v>
      </c>
    </row>
    <row r="57" spans="2:5" x14ac:dyDescent="0.2">
      <c r="D57" s="4" t="s">
        <v>35</v>
      </c>
      <c r="E57" s="8" t="e">
        <f>E49/$E$50</f>
        <v>#DIV/0!</v>
      </c>
    </row>
    <row r="64" spans="2:5" x14ac:dyDescent="0.2">
      <c r="B64" s="2" t="s">
        <v>62</v>
      </c>
      <c r="C64" s="2" t="s">
        <v>46</v>
      </c>
    </row>
    <row r="65" spans="2:3" x14ac:dyDescent="0.2">
      <c r="B65" t="s">
        <v>63</v>
      </c>
      <c r="C65">
        <f>COUNTIF(InputSheet!H:H,"*Alabama*")</f>
        <v>0</v>
      </c>
    </row>
    <row r="66" spans="2:3" x14ac:dyDescent="0.2">
      <c r="B66" t="s">
        <v>64</v>
      </c>
      <c r="C66">
        <f>COUNTIF(InputSheet!H:H,"*Alaska*")</f>
        <v>0</v>
      </c>
    </row>
    <row r="67" spans="2:3" x14ac:dyDescent="0.2">
      <c r="B67" t="s">
        <v>65</v>
      </c>
      <c r="C67">
        <f>COUNTIF(InputSheet!H:H,"*Arizona*")</f>
        <v>0</v>
      </c>
    </row>
    <row r="68" spans="2:3" x14ac:dyDescent="0.2">
      <c r="B68" t="s">
        <v>66</v>
      </c>
      <c r="C68">
        <f>COUNTIF(InputSheet!H:H,"*Arkansas*")</f>
        <v>0</v>
      </c>
    </row>
    <row r="69" spans="2:3" x14ac:dyDescent="0.2">
      <c r="B69" t="s">
        <v>67</v>
      </c>
      <c r="C69">
        <f>COUNTIF(InputSheet!H:H,"*California*")</f>
        <v>0</v>
      </c>
    </row>
    <row r="70" spans="2:3" x14ac:dyDescent="0.2">
      <c r="B70" t="s">
        <v>68</v>
      </c>
      <c r="C70">
        <f>COUNTIF(InputSheet!H:H,"*Colorado*")</f>
        <v>0</v>
      </c>
    </row>
    <row r="71" spans="2:3" x14ac:dyDescent="0.2">
      <c r="B71" t="s">
        <v>69</v>
      </c>
      <c r="C71">
        <f>COUNTIF(InputSheet!H:H,"*Connecticut*")</f>
        <v>0</v>
      </c>
    </row>
    <row r="72" spans="2:3" x14ac:dyDescent="0.2">
      <c r="B72" t="s">
        <v>70</v>
      </c>
      <c r="C72">
        <f>COUNTIF(InputSheet!H:H,"*Delaware*")</f>
        <v>0</v>
      </c>
    </row>
    <row r="73" spans="2:3" x14ac:dyDescent="0.2">
      <c r="B73" t="s">
        <v>71</v>
      </c>
      <c r="C73">
        <f>COUNTIF(InputSheet!H:H,"*Florida*")</f>
        <v>0</v>
      </c>
    </row>
    <row r="74" spans="2:3" x14ac:dyDescent="0.2">
      <c r="B74" s="4" t="s">
        <v>72</v>
      </c>
      <c r="C74">
        <f>COUNTIF(InputSheet!H:H,"*Georgia*")</f>
        <v>0</v>
      </c>
    </row>
    <row r="75" spans="2:3" x14ac:dyDescent="0.2">
      <c r="B75" s="4" t="s">
        <v>73</v>
      </c>
      <c r="C75">
        <f>COUNTIF(InputSheet!H:H,"*Hawaii*")</f>
        <v>0</v>
      </c>
    </row>
    <row r="76" spans="2:3" x14ac:dyDescent="0.2">
      <c r="B76" s="4" t="s">
        <v>74</v>
      </c>
      <c r="C76">
        <f>COUNTIF(InputSheet!H:H,"*Idaho*")</f>
        <v>0</v>
      </c>
    </row>
    <row r="77" spans="2:3" x14ac:dyDescent="0.2">
      <c r="B77" s="4" t="s">
        <v>75</v>
      </c>
      <c r="C77">
        <f>COUNTIF(InputSheet!H:H,"*Illinois*")</f>
        <v>0</v>
      </c>
    </row>
    <row r="78" spans="2:3" x14ac:dyDescent="0.2">
      <c r="B78" s="4" t="s">
        <v>76</v>
      </c>
      <c r="C78">
        <f>COUNTIF(InputSheet!H:H,"*Indiana*")</f>
        <v>0</v>
      </c>
    </row>
    <row r="79" spans="2:3" x14ac:dyDescent="0.2">
      <c r="B79" s="4" t="s">
        <v>77</v>
      </c>
      <c r="C79">
        <f>COUNTIF(InputSheet!H:H,"*Iowa*")</f>
        <v>0</v>
      </c>
    </row>
    <row r="80" spans="2:3" x14ac:dyDescent="0.2">
      <c r="B80" s="4" t="s">
        <v>78</v>
      </c>
      <c r="C80">
        <f>COUNTIF(InputSheet!H:H,"*Kansas*")</f>
        <v>0</v>
      </c>
    </row>
    <row r="81" spans="2:3" x14ac:dyDescent="0.2">
      <c r="B81" s="4" t="s">
        <v>79</v>
      </c>
      <c r="C81">
        <f>COUNTIF(InputSheet!H:H,"*Kentucky*")</f>
        <v>0</v>
      </c>
    </row>
    <row r="82" spans="2:3" x14ac:dyDescent="0.2">
      <c r="B82" s="4" t="s">
        <v>80</v>
      </c>
      <c r="C82">
        <f>COUNTIF(InputSheet!H:H,"*Louisiana*")</f>
        <v>0</v>
      </c>
    </row>
    <row r="83" spans="2:3" x14ac:dyDescent="0.2">
      <c r="B83" s="4" t="s">
        <v>81</v>
      </c>
      <c r="C83">
        <f>COUNTIF(InputSheet!H:H,"*Maine*")</f>
        <v>0</v>
      </c>
    </row>
    <row r="84" spans="2:3" x14ac:dyDescent="0.2">
      <c r="B84" s="4" t="s">
        <v>82</v>
      </c>
      <c r="C84">
        <f>COUNTIF(InputSheet!H:H,"*Maryland*")</f>
        <v>0</v>
      </c>
    </row>
    <row r="85" spans="2:3" x14ac:dyDescent="0.2">
      <c r="B85" s="4" t="s">
        <v>83</v>
      </c>
      <c r="C85">
        <f>COUNTIF(InputSheet!H:H,"*Massachusetts*")</f>
        <v>0</v>
      </c>
    </row>
    <row r="86" spans="2:3" x14ac:dyDescent="0.2">
      <c r="B86" s="4" t="s">
        <v>84</v>
      </c>
      <c r="C86">
        <f>COUNTIF(InputSheet!H:H,"*Michigan*")</f>
        <v>0</v>
      </c>
    </row>
    <row r="87" spans="2:3" x14ac:dyDescent="0.2">
      <c r="B87" s="4" t="s">
        <v>85</v>
      </c>
      <c r="C87">
        <f>COUNTIF(InputSheet!H:H,"*Minnesota*")</f>
        <v>0</v>
      </c>
    </row>
    <row r="88" spans="2:3" x14ac:dyDescent="0.2">
      <c r="B88" s="4" t="s">
        <v>86</v>
      </c>
      <c r="C88">
        <f>COUNTIF(InputSheet!H:H,"*Mississippi*")</f>
        <v>0</v>
      </c>
    </row>
    <row r="89" spans="2:3" x14ac:dyDescent="0.2">
      <c r="B89" s="4" t="s">
        <v>87</v>
      </c>
      <c r="C89">
        <f>COUNTIF(InputSheet!H:H,"*Missouri*")</f>
        <v>0</v>
      </c>
    </row>
    <row r="90" spans="2:3" x14ac:dyDescent="0.2">
      <c r="B90" s="4" t="s">
        <v>88</v>
      </c>
      <c r="C90">
        <f>COUNTIF(InputSheet!H:H,"*Montana*")</f>
        <v>0</v>
      </c>
    </row>
    <row r="91" spans="2:3" x14ac:dyDescent="0.2">
      <c r="B91" s="4" t="s">
        <v>89</v>
      </c>
      <c r="C91">
        <f>COUNTIF(InputSheet!H:H,"*Nebraska*")</f>
        <v>0</v>
      </c>
    </row>
    <row r="92" spans="2:3" x14ac:dyDescent="0.2">
      <c r="B92" s="4" t="s">
        <v>90</v>
      </c>
      <c r="C92">
        <f>COUNTIF(InputSheet!H:H,"*Nevada*")</f>
        <v>0</v>
      </c>
    </row>
    <row r="93" spans="2:3" x14ac:dyDescent="0.2">
      <c r="B93" s="4" t="s">
        <v>103</v>
      </c>
      <c r="C93">
        <f>COUNTIF(InputSheet!H:H,"*New Hampshire*")</f>
        <v>0</v>
      </c>
    </row>
    <row r="94" spans="2:3" x14ac:dyDescent="0.2">
      <c r="B94" s="4" t="s">
        <v>104</v>
      </c>
      <c r="C94">
        <f>COUNTIF(InputSheet!H:H,"*New Jersey*")</f>
        <v>0</v>
      </c>
    </row>
    <row r="95" spans="2:3" x14ac:dyDescent="0.2">
      <c r="B95" s="4" t="s">
        <v>105</v>
      </c>
      <c r="C95">
        <f>COUNTIF(InputSheet!H:H,"*New Mexico*")</f>
        <v>0</v>
      </c>
    </row>
    <row r="96" spans="2:3" x14ac:dyDescent="0.2">
      <c r="B96" s="4" t="s">
        <v>106</v>
      </c>
      <c r="C96">
        <f>COUNTIF(InputSheet!H:H,"*New York*")</f>
        <v>0</v>
      </c>
    </row>
    <row r="97" spans="2:6" x14ac:dyDescent="0.2">
      <c r="B97" s="4" t="s">
        <v>107</v>
      </c>
      <c r="C97">
        <f>COUNTIF(InputSheet!H:H,"*North Carolina*")</f>
        <v>0</v>
      </c>
    </row>
    <row r="98" spans="2:6" x14ac:dyDescent="0.2">
      <c r="B98" s="4" t="s">
        <v>108</v>
      </c>
      <c r="C98">
        <f>COUNTIF(InputSheet!H:H,"*North Dakota*")</f>
        <v>0</v>
      </c>
    </row>
    <row r="99" spans="2:6" x14ac:dyDescent="0.2">
      <c r="B99" s="4" t="s">
        <v>91</v>
      </c>
      <c r="C99">
        <f>COUNTIF(InputSheet!H:H,"*Ohio*")</f>
        <v>0</v>
      </c>
    </row>
    <row r="100" spans="2:6" x14ac:dyDescent="0.2">
      <c r="B100" s="4" t="s">
        <v>92</v>
      </c>
      <c r="C100">
        <f>COUNTIF(InputSheet!H:H,"*Oklahoma*")</f>
        <v>0</v>
      </c>
    </row>
    <row r="101" spans="2:6" x14ac:dyDescent="0.2">
      <c r="B101" s="4" t="s">
        <v>93</v>
      </c>
      <c r="C101">
        <f>COUNTIF(InputSheet!H:H,"*Oregon*")</f>
        <v>0</v>
      </c>
    </row>
    <row r="102" spans="2:6" x14ac:dyDescent="0.2">
      <c r="B102" s="4" t="s">
        <v>94</v>
      </c>
      <c r="C102">
        <f>COUNTIF(InputSheet!H:H,"*Pennsylvania*")</f>
        <v>0</v>
      </c>
    </row>
    <row r="103" spans="2:6" x14ac:dyDescent="0.2">
      <c r="B103" s="4" t="s">
        <v>109</v>
      </c>
      <c r="C103">
        <f>COUNTIF(InputSheet!H:H,"*Rhode Island*")</f>
        <v>0</v>
      </c>
    </row>
    <row r="104" spans="2:6" x14ac:dyDescent="0.2">
      <c r="B104" s="4" t="s">
        <v>110</v>
      </c>
      <c r="C104">
        <f>COUNTIF(InputSheet!H:H,"*South Carolina*")</f>
        <v>0</v>
      </c>
    </row>
    <row r="105" spans="2:6" x14ac:dyDescent="0.2">
      <c r="B105" s="4" t="s">
        <v>111</v>
      </c>
      <c r="C105">
        <f>COUNTIF(InputSheet!H:H,"*South Dakota*")</f>
        <v>0</v>
      </c>
    </row>
    <row r="106" spans="2:6" x14ac:dyDescent="0.2">
      <c r="B106" s="4" t="s">
        <v>95</v>
      </c>
      <c r="C106">
        <f>COUNTIF(InputSheet!H:H,"*Tennessee*")</f>
        <v>0</v>
      </c>
    </row>
    <row r="107" spans="2:6" x14ac:dyDescent="0.2">
      <c r="B107" s="4" t="s">
        <v>96</v>
      </c>
      <c r="C107">
        <f>COUNTIF(InputSheet!H:H,"*Texas*")</f>
        <v>0</v>
      </c>
    </row>
    <row r="108" spans="2:6" x14ac:dyDescent="0.2">
      <c r="B108" s="4" t="s">
        <v>97</v>
      </c>
      <c r="C108">
        <f>COUNTIF(InputSheet!H:H,"*Utah*")</f>
        <v>0</v>
      </c>
    </row>
    <row r="109" spans="2:6" x14ac:dyDescent="0.2">
      <c r="B109" s="4" t="s">
        <v>98</v>
      </c>
      <c r="C109">
        <f>COUNTIF(InputSheet!H:H,"*Vermont*")</f>
        <v>0</v>
      </c>
    </row>
    <row r="110" spans="2:6" x14ac:dyDescent="0.2">
      <c r="B110" s="4" t="s">
        <v>99</v>
      </c>
      <c r="C110">
        <f>COUNTIF(InputSheet!H:H,"*Virginia*")</f>
        <v>0</v>
      </c>
    </row>
    <row r="111" spans="2:6" x14ac:dyDescent="0.2">
      <c r="B111" s="4" t="s">
        <v>100</v>
      </c>
      <c r="C111">
        <f>COUNTIF(InputSheet!H:H,"*, Washington*")</f>
        <v>0</v>
      </c>
      <c r="E111" s="28"/>
      <c r="F111" s="28" t="s">
        <v>128</v>
      </c>
    </row>
    <row r="112" spans="2:6" x14ac:dyDescent="0.2">
      <c r="B112" s="4" t="s">
        <v>112</v>
      </c>
      <c r="C112">
        <f>COUNTIF(InputSheet!H:H,"*West Virginia*")</f>
        <v>0</v>
      </c>
    </row>
    <row r="113" spans="2:3" x14ac:dyDescent="0.2">
      <c r="B113" s="4" t="s">
        <v>101</v>
      </c>
      <c r="C113">
        <f>COUNTIF(InputSheet!H:H,"*Wisconsin*")</f>
        <v>0</v>
      </c>
    </row>
    <row r="114" spans="2:3" x14ac:dyDescent="0.2">
      <c r="B114" s="4" t="s">
        <v>102</v>
      </c>
      <c r="C114">
        <f>COUNTIF(InputSheet!H:H,"*Wyoming*")</f>
        <v>0</v>
      </c>
    </row>
    <row r="115" spans="2:3" x14ac:dyDescent="0.2">
      <c r="B115" s="4" t="s">
        <v>129</v>
      </c>
      <c r="C115">
        <f>COUNTIF(InputSheet!H:H,"*District of Columbia*")</f>
        <v>0</v>
      </c>
    </row>
    <row r="116" spans="2:3" x14ac:dyDescent="0.2">
      <c r="B116" s="4" t="s">
        <v>166</v>
      </c>
      <c r="C116">
        <f>COUNTIF(InputSheet!H:H,"*Yukon*")</f>
        <v>0</v>
      </c>
    </row>
    <row r="117" spans="2:3" x14ac:dyDescent="0.2">
      <c r="B117" s="4" t="s">
        <v>167</v>
      </c>
      <c r="C117">
        <f>COUNTIF(InputSheet!H:H,"*Northwest Territories*")</f>
        <v>0</v>
      </c>
    </row>
    <row r="118" spans="2:3" x14ac:dyDescent="0.2">
      <c r="B118" s="4" t="s">
        <v>168</v>
      </c>
      <c r="C118">
        <f>COUNTIF(InputSheet!H:H,"*Nunavut*")</f>
        <v>0</v>
      </c>
    </row>
    <row r="119" spans="2:3" x14ac:dyDescent="0.2">
      <c r="B119" s="4" t="s">
        <v>169</v>
      </c>
      <c r="C119">
        <f>COUNTIF(InputSheet!H:H,"*British Columbia*")</f>
        <v>0</v>
      </c>
    </row>
    <row r="120" spans="2:3" x14ac:dyDescent="0.2">
      <c r="B120" s="4" t="s">
        <v>170</v>
      </c>
      <c r="C120">
        <f>COUNTIF(InputSheet!H:H,"*Alberta*")</f>
        <v>0</v>
      </c>
    </row>
    <row r="121" spans="2:3" x14ac:dyDescent="0.2">
      <c r="B121" s="4" t="s">
        <v>171</v>
      </c>
      <c r="C121">
        <f>COUNTIF(InputSheet!H:H,"*Saskatchewan*")</f>
        <v>0</v>
      </c>
    </row>
    <row r="122" spans="2:3" x14ac:dyDescent="0.2">
      <c r="B122" s="4" t="s">
        <v>172</v>
      </c>
      <c r="C122">
        <f>COUNTIF(InputSheet!H:H,"*Manitoba*")</f>
        <v>0</v>
      </c>
    </row>
    <row r="123" spans="2:3" x14ac:dyDescent="0.2">
      <c r="B123" s="4" t="s">
        <v>173</v>
      </c>
      <c r="C123">
        <f>COUNTIF(InputSheet!H:H,"*, Ontario*")</f>
        <v>0</v>
      </c>
    </row>
    <row r="124" spans="2:3" x14ac:dyDescent="0.2">
      <c r="B124" s="4" t="s">
        <v>174</v>
      </c>
      <c r="C124">
        <f>COUNTIF(InputSheet!H:H,"*, Quebec*")</f>
        <v>0</v>
      </c>
    </row>
    <row r="125" spans="2:3" x14ac:dyDescent="0.2">
      <c r="B125" s="4" t="s">
        <v>175</v>
      </c>
      <c r="C125">
        <f>COUNTIF(InputSheet!H:H,"*Newfoundland and Labrador*")</f>
        <v>0</v>
      </c>
    </row>
    <row r="126" spans="2:3" x14ac:dyDescent="0.2">
      <c r="B126" s="4" t="s">
        <v>176</v>
      </c>
      <c r="C126">
        <f>COUNTIF(InputSheet!H:H,"*Prince Edward Island*")</f>
        <v>0</v>
      </c>
    </row>
    <row r="127" spans="2:3" x14ac:dyDescent="0.2">
      <c r="B127" s="4" t="s">
        <v>177</v>
      </c>
      <c r="C127">
        <f>COUNTIF(InputSheet!H:H,"*New Brunswick*")</f>
        <v>0</v>
      </c>
    </row>
    <row r="128" spans="2:3" x14ac:dyDescent="0.2">
      <c r="B128" s="4" t="s">
        <v>178</v>
      </c>
      <c r="C128">
        <f>COUNTIF(InputSheet!H:H,"*Nova Scotia*")</f>
        <v>0</v>
      </c>
    </row>
    <row r="129" spans="2:11" x14ac:dyDescent="0.2">
      <c r="B129" s="2" t="s">
        <v>45</v>
      </c>
      <c r="C129" s="2">
        <f>SUM(C65:C128)</f>
        <v>0</v>
      </c>
    </row>
    <row r="130" spans="2:11" ht="18" x14ac:dyDescent="0.25">
      <c r="K130" s="15"/>
    </row>
    <row r="131" spans="2:11" x14ac:dyDescent="0.2">
      <c r="C131" s="4" t="s">
        <v>124</v>
      </c>
      <c r="D131" s="4" t="s">
        <v>178</v>
      </c>
      <c r="E131" s="4" t="s">
        <v>118</v>
      </c>
    </row>
    <row r="132" spans="2:11" x14ac:dyDescent="0.2">
      <c r="C132" s="4" t="s">
        <v>125</v>
      </c>
      <c r="D132" s="26">
        <f>VLOOKUP(actReg,regData,2,FALSE)</f>
        <v>0</v>
      </c>
      <c r="E132" s="4" t="s">
        <v>120</v>
      </c>
    </row>
    <row r="133" spans="2:11" x14ac:dyDescent="0.2">
      <c r="C133" s="4" t="s">
        <v>123</v>
      </c>
      <c r="D133" s="4" t="str">
        <f>VLOOKUP(actRegValue,classValues,2,TRUE)</f>
        <v>class5</v>
      </c>
      <c r="E133" s="4" t="s">
        <v>119</v>
      </c>
    </row>
    <row r="137" spans="2:11" x14ac:dyDescent="0.2">
      <c r="C137">
        <v>0</v>
      </c>
      <c r="D137" s="4" t="s">
        <v>122</v>
      </c>
    </row>
    <row r="138" spans="2:11" x14ac:dyDescent="0.2">
      <c r="C138">
        <f>ROUNDUP((MAX($C$65:$C$128)*0.1167),0)</f>
        <v>0</v>
      </c>
      <c r="D138" s="4" t="s">
        <v>113</v>
      </c>
    </row>
    <row r="139" spans="2:11" x14ac:dyDescent="0.2">
      <c r="C139">
        <f>ROUNDUP((MAX($C$65:$C$128)*0.334),0)</f>
        <v>0</v>
      </c>
      <c r="D139" s="4" t="s">
        <v>114</v>
      </c>
    </row>
    <row r="140" spans="2:11" x14ac:dyDescent="0.2">
      <c r="C140">
        <f>ROUNDUP((MAX($C$65:$C$128)*0.5),0)</f>
        <v>0</v>
      </c>
      <c r="D140" s="4" t="s">
        <v>115</v>
      </c>
    </row>
    <row r="141" spans="2:11" x14ac:dyDescent="0.2">
      <c r="C141">
        <f>ROUNDUP((MAX($C$65:$C$128)*0.667),0)</f>
        <v>0</v>
      </c>
      <c r="D141" s="4" t="s">
        <v>116</v>
      </c>
    </row>
    <row r="142" spans="2:11" x14ac:dyDescent="0.2">
      <c r="C142">
        <f>ROUNDUP((MAX($C$65:$C$128)*0.833),0)</f>
        <v>0</v>
      </c>
      <c r="D142" s="4" t="s">
        <v>117</v>
      </c>
    </row>
    <row r="144" spans="2:11" x14ac:dyDescent="0.2">
      <c r="F144" s="6"/>
    </row>
    <row r="151" spans="3:3" x14ac:dyDescent="0.2">
      <c r="C151" s="57" t="s">
        <v>149</v>
      </c>
    </row>
    <row r="153" spans="3:3" ht="33" x14ac:dyDescent="0.45">
      <c r="C153" s="49"/>
    </row>
    <row r="154" spans="3:3" ht="23.25" x14ac:dyDescent="0.35">
      <c r="C154" s="34"/>
    </row>
    <row r="155" spans="3:3" ht="18" x14ac:dyDescent="0.25">
      <c r="C155" s="55"/>
    </row>
    <row r="156" spans="3:3" ht="33" x14ac:dyDescent="0.45">
      <c r="C156" s="47"/>
    </row>
    <row r="157" spans="3:3" ht="33" x14ac:dyDescent="0.45">
      <c r="C157" s="48"/>
    </row>
    <row r="158" spans="3:3" ht="27" x14ac:dyDescent="0.35">
      <c r="C158" s="50"/>
    </row>
    <row r="159" spans="3:3" ht="18" x14ac:dyDescent="0.25">
      <c r="C159" s="53"/>
    </row>
    <row r="160" spans="3:3" ht="23.25" x14ac:dyDescent="0.35">
      <c r="C160" s="35"/>
    </row>
    <row r="161" spans="3:3" ht="27" x14ac:dyDescent="0.35">
      <c r="C161" s="52"/>
    </row>
    <row r="162" spans="3:3" ht="23.25" x14ac:dyDescent="0.35">
      <c r="C162" s="33"/>
    </row>
    <row r="163" spans="3:3" ht="27" x14ac:dyDescent="0.35">
      <c r="C163" s="51"/>
    </row>
    <row r="164" spans="3:3" ht="18" x14ac:dyDescent="0.25">
      <c r="C164" s="54"/>
    </row>
    <row r="165" spans="3:3" ht="15" x14ac:dyDescent="0.2">
      <c r="C165" s="42"/>
    </row>
    <row r="166" spans="3:3" ht="15" x14ac:dyDescent="0.2">
      <c r="C166" s="43"/>
    </row>
    <row r="167" spans="3:3" ht="15" x14ac:dyDescent="0.2">
      <c r="C167" s="41"/>
    </row>
    <row r="168" spans="3:3" ht="15" x14ac:dyDescent="0.2">
      <c r="C168" s="44"/>
    </row>
    <row r="169" spans="3:3" ht="15" x14ac:dyDescent="0.2">
      <c r="C169" s="45"/>
    </row>
    <row r="170" spans="3:3" ht="15" x14ac:dyDescent="0.2">
      <c r="C170" s="46"/>
    </row>
    <row r="171" spans="3:3" ht="15" x14ac:dyDescent="0.2">
      <c r="C171" s="36"/>
    </row>
    <row r="172" spans="3:3" ht="15" x14ac:dyDescent="0.2">
      <c r="C172" s="37"/>
    </row>
    <row r="173" spans="3:3" ht="15" x14ac:dyDescent="0.2">
      <c r="C173" s="38"/>
    </row>
    <row r="174" spans="3:3" ht="15" x14ac:dyDescent="0.2">
      <c r="C174" s="39"/>
    </row>
    <row r="175" spans="3:3" ht="15" x14ac:dyDescent="0.2">
      <c r="C175" s="40"/>
    </row>
    <row r="176" spans="3:3" ht="15" x14ac:dyDescent="0.2">
      <c r="C176" s="43"/>
    </row>
    <row r="177" spans="3:11" ht="15" x14ac:dyDescent="0.2">
      <c r="C177" s="40"/>
    </row>
    <row r="180" spans="3:11" x14ac:dyDescent="0.2">
      <c r="C180" s="4"/>
    </row>
    <row r="181" spans="3:11" x14ac:dyDescent="0.2">
      <c r="C181" s="4"/>
    </row>
    <row r="186" spans="3:11" ht="12.75" customHeight="1" x14ac:dyDescent="0.3">
      <c r="C186" s="31"/>
      <c r="D186" s="31"/>
      <c r="E186" s="31"/>
      <c r="F186" s="31"/>
      <c r="G186" s="31"/>
      <c r="H186" s="31"/>
      <c r="I186" s="31"/>
      <c r="J186" s="31"/>
      <c r="K186" s="31"/>
    </row>
    <row r="187" spans="3:11" ht="12.75" customHeight="1" x14ac:dyDescent="0.3">
      <c r="C187" s="31"/>
      <c r="D187" s="31"/>
      <c r="E187" s="31"/>
      <c r="F187" s="31"/>
      <c r="G187" s="31"/>
      <c r="H187" s="31"/>
      <c r="I187" s="31"/>
      <c r="J187" s="31"/>
      <c r="K187" s="31"/>
    </row>
    <row r="188" spans="3:11" ht="12.75" customHeight="1" x14ac:dyDescent="0.3">
      <c r="C188" s="31"/>
      <c r="D188" s="31"/>
      <c r="E188" s="31"/>
      <c r="F188" s="31"/>
      <c r="G188" s="31"/>
      <c r="H188" s="31"/>
      <c r="I188" s="31"/>
      <c r="J188" s="31"/>
      <c r="K188" s="31"/>
    </row>
    <row r="189" spans="3:11" ht="12.75" customHeight="1" x14ac:dyDescent="0.3">
      <c r="C189" s="31"/>
      <c r="D189" s="31"/>
      <c r="E189" s="31"/>
      <c r="F189" s="31"/>
      <c r="G189" s="31"/>
      <c r="H189" s="31"/>
      <c r="I189" s="31"/>
      <c r="J189" s="31"/>
      <c r="K189" s="31"/>
    </row>
  </sheetData>
  <sortState ref="C153:D177">
    <sortCondition ref="C153"/>
  </sortState>
  <phoneticPr fontId="2" type="noConversion"/>
  <pageMargins left="0.25" right="0.25" top="0.75" bottom="0.75" header="0.3" footer="0.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P146"/>
  <sheetViews>
    <sheetView zoomScale="85" zoomScaleNormal="85" workbookViewId="0">
      <selection activeCell="B1" sqref="B1"/>
    </sheetView>
  </sheetViews>
  <sheetFormatPr defaultRowHeight="12.75" x14ac:dyDescent="0.2"/>
  <cols>
    <col min="1" max="1" width="1.7109375" customWidth="1"/>
    <col min="16" max="16" width="2.7109375" customWidth="1"/>
  </cols>
  <sheetData>
    <row r="1" spans="2:7" x14ac:dyDescent="0.2">
      <c r="E1" s="3"/>
    </row>
    <row r="2" spans="2:7" ht="18" x14ac:dyDescent="0.25">
      <c r="B2" s="15" t="str">
        <f ca="1">CONCATENATE("Results for ",Statistics!D1)</f>
        <v>Results for FullContact Person Enrichment - Template.xlsm</v>
      </c>
      <c r="D2" s="3"/>
    </row>
    <row r="4" spans="2:7" ht="13.5" thickBot="1" x14ac:dyDescent="0.25"/>
    <row r="5" spans="2:7" ht="13.5" thickBot="1" x14ac:dyDescent="0.25">
      <c r="B5" s="16"/>
      <c r="C5" s="16"/>
      <c r="D5" s="13"/>
      <c r="E5" s="13" t="s">
        <v>46</v>
      </c>
      <c r="F5" s="13" t="s">
        <v>48</v>
      </c>
      <c r="G5" s="16"/>
    </row>
    <row r="6" spans="2:7" x14ac:dyDescent="0.2">
      <c r="B6" s="14" t="s">
        <v>160</v>
      </c>
      <c r="E6">
        <f>IF(Statistics!D2=1,Statistics!D5,"")</f>
        <v>6</v>
      </c>
    </row>
    <row r="7" spans="2:7" x14ac:dyDescent="0.2">
      <c r="B7" s="14" t="s">
        <v>157</v>
      </c>
      <c r="E7">
        <f>IF(Statistics!D2=1,Statistics!D3,"")</f>
        <v>0</v>
      </c>
      <c r="F7" s="7">
        <f>E7/E6</f>
        <v>0</v>
      </c>
    </row>
    <row r="8" spans="2:7" x14ac:dyDescent="0.2">
      <c r="B8" s="14" t="s">
        <v>158</v>
      </c>
      <c r="E8">
        <f>IF(Statistics!D2=1,Statistics!D7,"")</f>
        <v>0</v>
      </c>
      <c r="F8" s="7">
        <f>E8/E6</f>
        <v>0</v>
      </c>
    </row>
    <row r="9" spans="2:7" x14ac:dyDescent="0.2">
      <c r="B9" s="14" t="s">
        <v>159</v>
      </c>
      <c r="E9">
        <f>IF(Statistics!D2=1,Statistics!D8,"")</f>
        <v>0</v>
      </c>
      <c r="F9" s="7">
        <f>E9/E6</f>
        <v>0</v>
      </c>
    </row>
    <row r="12" spans="2:7" x14ac:dyDescent="0.2">
      <c r="B12" s="2" t="s">
        <v>156</v>
      </c>
    </row>
    <row r="13" spans="2:7" ht="13.5" thickBot="1" x14ac:dyDescent="0.25"/>
    <row r="14" spans="2:7" ht="13.5" thickBot="1" x14ac:dyDescent="0.25">
      <c r="B14" s="12"/>
      <c r="C14" s="12"/>
      <c r="D14" s="13" t="s">
        <v>50</v>
      </c>
      <c r="E14" s="13"/>
      <c r="F14" s="13" t="s">
        <v>51</v>
      </c>
      <c r="G14" s="12"/>
    </row>
    <row r="15" spans="2:7" x14ac:dyDescent="0.2">
      <c r="D15" s="9" t="s">
        <v>49</v>
      </c>
    </row>
    <row r="16" spans="2:7" x14ac:dyDescent="0.2">
      <c r="B16" t="str">
        <f>Statistics!C13</f>
        <v>Has IM</v>
      </c>
      <c r="D16">
        <f>Statistics!D13</f>
        <v>0</v>
      </c>
      <c r="F16" s="10" t="e">
        <f>Statistics!E13</f>
        <v>#DIV/0!</v>
      </c>
    </row>
    <row r="17" spans="2:6" x14ac:dyDescent="0.2">
      <c r="B17" t="str">
        <f>Statistics!C14</f>
        <v>Has RSS</v>
      </c>
      <c r="D17">
        <f>Statistics!D14</f>
        <v>0</v>
      </c>
      <c r="F17" s="10" t="e">
        <f>Statistics!E14</f>
        <v>#DIV/0!</v>
      </c>
    </row>
    <row r="18" spans="2:6" x14ac:dyDescent="0.2">
      <c r="B18" t="str">
        <f>Statistics!C15</f>
        <v>Enhanced Data</v>
      </c>
      <c r="D18">
        <f>Statistics!D15</f>
        <v>0</v>
      </c>
      <c r="F18" s="10" t="e">
        <f>Statistics!E15</f>
        <v>#DIV/0!</v>
      </c>
    </row>
    <row r="19" spans="2:6" x14ac:dyDescent="0.2">
      <c r="B19" t="str">
        <f>Statistics!C16</f>
        <v>Has Bio</v>
      </c>
      <c r="D19">
        <f>Statistics!D16</f>
        <v>0</v>
      </c>
      <c r="F19" s="10" t="e">
        <f>Statistics!E16</f>
        <v>#DIV/0!</v>
      </c>
    </row>
    <row r="20" spans="2:6" x14ac:dyDescent="0.2">
      <c r="B20" t="str">
        <f>Statistics!C17</f>
        <v>Has Followers</v>
      </c>
      <c r="D20">
        <f>Statistics!D17</f>
        <v>0</v>
      </c>
      <c r="F20" s="10" t="e">
        <f>Statistics!E17</f>
        <v>#DIV/0!</v>
      </c>
    </row>
    <row r="21" spans="2:6" x14ac:dyDescent="0.2">
      <c r="B21" t="str">
        <f>Statistics!C18</f>
        <v>Is Following</v>
      </c>
      <c r="D21">
        <f>Statistics!D18</f>
        <v>0</v>
      </c>
      <c r="F21" s="10" t="e">
        <f>Statistics!E18</f>
        <v>#DIV/0!</v>
      </c>
    </row>
    <row r="22" spans="2:6" x14ac:dyDescent="0.2">
      <c r="B22" t="str">
        <f>Statistics!C19</f>
        <v>Flickr</v>
      </c>
      <c r="D22">
        <f>Statistics!D19</f>
        <v>0</v>
      </c>
      <c r="F22" s="10" t="e">
        <f>Statistics!E19</f>
        <v>#DIV/0!</v>
      </c>
    </row>
    <row r="23" spans="2:6" x14ac:dyDescent="0.2">
      <c r="B23" t="str">
        <f>Statistics!C20</f>
        <v>MySpace</v>
      </c>
      <c r="D23">
        <f>Statistics!D20</f>
        <v>0</v>
      </c>
      <c r="F23" s="10" t="e">
        <f>Statistics!E20</f>
        <v>#DIV/0!</v>
      </c>
    </row>
    <row r="24" spans="2:6" x14ac:dyDescent="0.2">
      <c r="B24" t="str">
        <f>Statistics!C21</f>
        <v>YouTube</v>
      </c>
      <c r="D24">
        <f>Statistics!D21</f>
        <v>0</v>
      </c>
      <c r="F24" s="10" t="e">
        <f>Statistics!E21</f>
        <v>#DIV/0!</v>
      </c>
    </row>
    <row r="25" spans="2:6" x14ac:dyDescent="0.2">
      <c r="B25" t="str">
        <f>Statistics!C22</f>
        <v>Google+</v>
      </c>
      <c r="D25">
        <f>Statistics!D22</f>
        <v>0</v>
      </c>
      <c r="F25" s="10" t="e">
        <f>Statistics!E22</f>
        <v>#DIV/0!</v>
      </c>
    </row>
    <row r="26" spans="2:6" x14ac:dyDescent="0.2">
      <c r="B26" t="str">
        <f>Statistics!C23</f>
        <v>Klout</v>
      </c>
      <c r="D26">
        <f>Statistics!D23</f>
        <v>0</v>
      </c>
      <c r="F26" s="10" t="e">
        <f>Statistics!E23</f>
        <v>#DIV/0!</v>
      </c>
    </row>
    <row r="27" spans="2:6" x14ac:dyDescent="0.2">
      <c r="B27" t="str">
        <f>Statistics!C24</f>
        <v>Twitter</v>
      </c>
      <c r="D27">
        <f>Statistics!D24</f>
        <v>0</v>
      </c>
      <c r="F27" s="10" t="e">
        <f>Statistics!E24</f>
        <v>#DIV/0!</v>
      </c>
    </row>
    <row r="28" spans="2:6" x14ac:dyDescent="0.2">
      <c r="B28" t="str">
        <f>Statistics!C25</f>
        <v>Company</v>
      </c>
      <c r="D28">
        <f>Statistics!D25</f>
        <v>0</v>
      </c>
      <c r="F28" s="10" t="e">
        <f>Statistics!E25</f>
        <v>#DIV/0!</v>
      </c>
    </row>
    <row r="29" spans="2:6" x14ac:dyDescent="0.2">
      <c r="B29" t="str">
        <f>Statistics!C26</f>
        <v>Occupation</v>
      </c>
      <c r="D29">
        <f>Statistics!D26</f>
        <v>0</v>
      </c>
      <c r="F29" s="10" t="e">
        <f>Statistics!E26</f>
        <v>#DIV/0!</v>
      </c>
    </row>
    <row r="30" spans="2:6" x14ac:dyDescent="0.2">
      <c r="B30" t="str">
        <f>Statistics!C27</f>
        <v>LinkedIn</v>
      </c>
      <c r="D30">
        <f>Statistics!D27</f>
        <v>0</v>
      </c>
      <c r="F30" s="10" t="e">
        <f>Statistics!E27</f>
        <v>#DIV/0!</v>
      </c>
    </row>
    <row r="31" spans="2:6" x14ac:dyDescent="0.2">
      <c r="B31" t="str">
        <f>Statistics!C28</f>
        <v>Facebook</v>
      </c>
      <c r="D31">
        <f>Statistics!D28</f>
        <v>0</v>
      </c>
      <c r="F31" s="10" t="e">
        <f>Statistics!E28</f>
        <v>#DIV/0!</v>
      </c>
    </row>
    <row r="32" spans="2:6" x14ac:dyDescent="0.2">
      <c r="B32" t="str">
        <f>Statistics!C29</f>
        <v>Name</v>
      </c>
      <c r="D32">
        <f>Statistics!D29</f>
        <v>0</v>
      </c>
      <c r="F32" s="10" t="e">
        <f>Statistics!E29</f>
        <v>#DIV/0!</v>
      </c>
    </row>
    <row r="33" spans="2:7" x14ac:dyDescent="0.2">
      <c r="B33" t="str">
        <f>Statistics!C30</f>
        <v>Photo Present</v>
      </c>
      <c r="D33">
        <f>Statistics!D30</f>
        <v>0</v>
      </c>
      <c r="F33" s="10" t="e">
        <f>Statistics!E30</f>
        <v>#DIV/0!</v>
      </c>
    </row>
    <row r="34" spans="2:7" x14ac:dyDescent="0.2">
      <c r="B34" t="str">
        <f>Statistics!C31</f>
        <v>Other Url</v>
      </c>
      <c r="D34">
        <f>Statistics!D31</f>
        <v>0</v>
      </c>
      <c r="F34" s="10" t="e">
        <f>Statistics!E31</f>
        <v>#DIV/0!</v>
      </c>
    </row>
    <row r="35" spans="2:7" x14ac:dyDescent="0.2">
      <c r="B35" t="str">
        <f>Statistics!C32</f>
        <v>Age</v>
      </c>
      <c r="D35">
        <f>Statistics!D32</f>
        <v>0</v>
      </c>
      <c r="F35" s="10" t="e">
        <f>Statistics!E32</f>
        <v>#DIV/0!</v>
      </c>
    </row>
    <row r="36" spans="2:7" x14ac:dyDescent="0.2">
      <c r="B36" t="str">
        <f>Statistics!C33</f>
        <v>General Location</v>
      </c>
      <c r="D36">
        <f>Statistics!D33</f>
        <v>0</v>
      </c>
      <c r="F36" s="10" t="e">
        <f>Statistics!E33</f>
        <v>#DIV/0!</v>
      </c>
    </row>
    <row r="37" spans="2:7" x14ac:dyDescent="0.2">
      <c r="B37" t="str">
        <f>Statistics!C34</f>
        <v>Url Present</v>
      </c>
      <c r="D37">
        <f>Statistics!D34</f>
        <v>0</v>
      </c>
      <c r="F37" s="10" t="e">
        <f>Statistics!E34</f>
        <v>#DIV/0!</v>
      </c>
    </row>
    <row r="38" spans="2:7" ht="13.5" thickBot="1" x14ac:dyDescent="0.25">
      <c r="B38" t="str">
        <f>Statistics!C35</f>
        <v>Gender</v>
      </c>
      <c r="D38">
        <f>Statistics!D35</f>
        <v>0</v>
      </c>
      <c r="F38" s="10" t="e">
        <f>Statistics!E35</f>
        <v>#DIV/0!</v>
      </c>
    </row>
    <row r="39" spans="2:7" ht="14.25" thickTop="1" thickBot="1" x14ac:dyDescent="0.25">
      <c r="B39" s="11"/>
      <c r="C39" s="11"/>
      <c r="D39" s="11"/>
      <c r="E39" s="11"/>
      <c r="F39" s="11"/>
      <c r="G39" s="11"/>
    </row>
    <row r="62" spans="2:15" ht="18" x14ac:dyDescent="0.25">
      <c r="B62" s="15" t="s">
        <v>154</v>
      </c>
    </row>
    <row r="63" spans="2:15" ht="20.25" customHeight="1" x14ac:dyDescent="0.2">
      <c r="C63" s="60"/>
      <c r="D63" s="61"/>
      <c r="E63" s="61"/>
      <c r="F63" s="61"/>
      <c r="G63" s="61"/>
      <c r="H63" s="61"/>
      <c r="I63" s="61"/>
      <c r="J63" s="61"/>
      <c r="K63" s="61"/>
      <c r="L63" s="61"/>
      <c r="M63" s="61"/>
      <c r="N63" s="61"/>
    </row>
    <row r="64" spans="2:15" ht="12.75" customHeight="1" x14ac:dyDescent="0.2">
      <c r="C64" s="61"/>
      <c r="D64" s="61"/>
      <c r="E64" s="61"/>
      <c r="F64" s="61"/>
      <c r="G64" s="61"/>
      <c r="H64" s="61"/>
      <c r="I64" s="61"/>
      <c r="J64" s="61"/>
      <c r="K64" s="61"/>
      <c r="L64" s="61"/>
      <c r="M64" s="61"/>
      <c r="N64" s="61"/>
      <c r="O64" s="32"/>
    </row>
    <row r="65" spans="2:15" ht="12.75" customHeight="1" x14ac:dyDescent="0.2">
      <c r="C65" s="61"/>
      <c r="D65" s="61"/>
      <c r="E65" s="61"/>
      <c r="F65" s="61"/>
      <c r="G65" s="61"/>
      <c r="H65" s="61"/>
      <c r="I65" s="61"/>
      <c r="J65" s="61"/>
      <c r="K65" s="61"/>
      <c r="L65" s="61"/>
      <c r="M65" s="61"/>
      <c r="N65" s="61"/>
      <c r="O65" s="32"/>
    </row>
    <row r="66" spans="2:15" ht="12.75" customHeight="1" x14ac:dyDescent="0.2">
      <c r="C66" s="61"/>
      <c r="D66" s="61"/>
      <c r="E66" s="61"/>
      <c r="F66" s="61"/>
      <c r="G66" s="61"/>
      <c r="H66" s="61"/>
      <c r="I66" s="61"/>
      <c r="J66" s="61"/>
      <c r="K66" s="61"/>
      <c r="L66" s="61"/>
      <c r="M66" s="61"/>
      <c r="N66" s="61"/>
      <c r="O66" s="32"/>
    </row>
    <row r="67" spans="2:15" ht="12.75" customHeight="1" x14ac:dyDescent="0.2">
      <c r="C67" s="61"/>
      <c r="D67" s="61"/>
      <c r="E67" s="61"/>
      <c r="F67" s="61"/>
      <c r="G67" s="61"/>
      <c r="H67" s="61"/>
      <c r="I67" s="61"/>
      <c r="J67" s="61"/>
      <c r="K67" s="61"/>
      <c r="L67" s="61"/>
      <c r="M67" s="61"/>
      <c r="N67" s="61"/>
      <c r="O67" s="32"/>
    </row>
    <row r="68" spans="2:15" ht="12.75" customHeight="1" x14ac:dyDescent="0.2">
      <c r="C68" s="61"/>
      <c r="D68" s="61"/>
      <c r="E68" s="61"/>
      <c r="F68" s="61"/>
      <c r="G68" s="61"/>
      <c r="H68" s="61"/>
      <c r="I68" s="61"/>
      <c r="J68" s="61"/>
      <c r="K68" s="61"/>
      <c r="L68" s="61"/>
      <c r="M68" s="61"/>
      <c r="N68" s="61"/>
      <c r="O68" s="32"/>
    </row>
    <row r="69" spans="2:15" ht="12.75" customHeight="1" x14ac:dyDescent="0.2">
      <c r="C69" s="61"/>
      <c r="D69" s="61"/>
      <c r="E69" s="61"/>
      <c r="F69" s="61"/>
      <c r="G69" s="61"/>
      <c r="H69" s="61"/>
      <c r="I69" s="61"/>
      <c r="J69" s="61"/>
      <c r="K69" s="61"/>
      <c r="L69" s="61"/>
      <c r="M69" s="61"/>
      <c r="N69" s="61"/>
      <c r="O69" s="32"/>
    </row>
    <row r="70" spans="2:15" ht="12.75" customHeight="1" x14ac:dyDescent="0.2">
      <c r="C70" s="61"/>
      <c r="D70" s="61"/>
      <c r="E70" s="61"/>
      <c r="F70" s="61"/>
      <c r="G70" s="61"/>
      <c r="H70" s="61"/>
      <c r="I70" s="61"/>
      <c r="J70" s="61"/>
      <c r="K70" s="61"/>
      <c r="L70" s="61"/>
      <c r="M70" s="61"/>
      <c r="N70" s="61"/>
      <c r="O70" s="32"/>
    </row>
    <row r="71" spans="2:15" ht="12.75" customHeight="1" x14ac:dyDescent="0.2">
      <c r="C71" s="61"/>
      <c r="D71" s="61"/>
      <c r="E71" s="61"/>
      <c r="F71" s="61"/>
      <c r="G71" s="61"/>
      <c r="H71" s="61"/>
      <c r="I71" s="61"/>
      <c r="J71" s="61"/>
      <c r="K71" s="61"/>
      <c r="L71" s="61"/>
      <c r="M71" s="61"/>
      <c r="N71" s="61"/>
      <c r="O71" s="32"/>
    </row>
    <row r="72" spans="2:15" ht="12.75" customHeight="1" x14ac:dyDescent="0.2">
      <c r="C72" s="61"/>
      <c r="D72" s="61"/>
      <c r="E72" s="61"/>
      <c r="F72" s="61"/>
      <c r="G72" s="61"/>
      <c r="H72" s="61"/>
      <c r="I72" s="61"/>
      <c r="J72" s="61"/>
      <c r="K72" s="61"/>
      <c r="L72" s="61"/>
      <c r="M72" s="61"/>
      <c r="N72" s="61"/>
    </row>
    <row r="73" spans="2:15" ht="12.75" customHeight="1" x14ac:dyDescent="0.2">
      <c r="C73" s="61"/>
      <c r="D73" s="61"/>
      <c r="E73" s="61"/>
      <c r="F73" s="61"/>
      <c r="G73" s="61"/>
      <c r="H73" s="61"/>
      <c r="I73" s="61"/>
      <c r="J73" s="61"/>
      <c r="K73" s="61"/>
      <c r="L73" s="61"/>
      <c r="M73" s="61"/>
      <c r="N73" s="61"/>
    </row>
    <row r="74" spans="2:15" ht="12.75" customHeight="1" x14ac:dyDescent="0.2">
      <c r="C74" s="32"/>
      <c r="D74" s="32"/>
      <c r="E74" s="32"/>
      <c r="F74" s="32"/>
      <c r="G74" s="32"/>
      <c r="H74" s="32"/>
      <c r="I74" s="32"/>
      <c r="J74" s="32"/>
      <c r="K74" s="32"/>
      <c r="L74" s="32"/>
      <c r="M74" s="32"/>
      <c r="N74" s="32"/>
    </row>
    <row r="75" spans="2:15" x14ac:dyDescent="0.2">
      <c r="B75" s="56" t="s">
        <v>148</v>
      </c>
    </row>
    <row r="137" spans="15:16" x14ac:dyDescent="0.2">
      <c r="O137" s="65" t="s">
        <v>121</v>
      </c>
      <c r="P137" s="65"/>
    </row>
    <row r="138" spans="15:16" x14ac:dyDescent="0.2">
      <c r="O138" s="27" t="str">
        <f>CONCATENATE(Statistics!C137,"-",Statistics!C138-1)</f>
        <v>0--1</v>
      </c>
      <c r="P138" s="59"/>
    </row>
    <row r="139" spans="15:16" x14ac:dyDescent="0.2">
      <c r="O139" s="27" t="str">
        <f>CONCATENATE(Statistics!C138,"-",Statistics!C139-1)</f>
        <v>0--1</v>
      </c>
      <c r="P139" s="25"/>
    </row>
    <row r="140" spans="15:16" x14ac:dyDescent="0.2">
      <c r="O140" s="27" t="str">
        <f>CONCATENATE(Statistics!C139,"-",Statistics!C140-1)</f>
        <v>0--1</v>
      </c>
      <c r="P140" s="23"/>
    </row>
    <row r="141" spans="15:16" x14ac:dyDescent="0.2">
      <c r="O141" s="27" t="str">
        <f>CONCATENATE(Statistics!C140,"-",Statistics!C141-1)</f>
        <v>0--1</v>
      </c>
      <c r="P141" s="24"/>
    </row>
    <row r="142" spans="15:16" x14ac:dyDescent="0.2">
      <c r="O142" s="27" t="str">
        <f>CONCATENATE(Statistics!C141,"-",Statistics!C142-1)</f>
        <v>0--1</v>
      </c>
      <c r="P142" s="22"/>
    </row>
    <row r="143" spans="15:16" x14ac:dyDescent="0.2">
      <c r="O143" s="27" t="str">
        <f>CONCATENATE(Statistics!C142,"+")</f>
        <v>0+</v>
      </c>
      <c r="P143" s="21"/>
    </row>
    <row r="146" spans="5:5" ht="18" x14ac:dyDescent="0.25">
      <c r="E146" s="15" t="s">
        <v>179</v>
      </c>
    </row>
  </sheetData>
  <mergeCells count="1">
    <mergeCell ref="O137:P137"/>
  </mergeCells>
  <pageMargins left="0.25" right="0.25" top="0.75" bottom="0.75" header="0.3" footer="0.3"/>
  <pageSetup scale="70" orientation="portrait" r:id="rId1"/>
  <rowBreaks count="2" manualBreakCount="2">
    <brk id="40" min="1" max="16" man="1"/>
    <brk id="75" min="1"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B11"/>
  <sheetViews>
    <sheetView showGridLines="0" workbookViewId="0">
      <selection activeCell="B1" sqref="B1"/>
    </sheetView>
  </sheetViews>
  <sheetFormatPr defaultRowHeight="12.75" x14ac:dyDescent="0.2"/>
  <cols>
    <col min="1" max="1" width="3.28515625" customWidth="1"/>
  </cols>
  <sheetData>
    <row r="2" spans="1:2" x14ac:dyDescent="0.2">
      <c r="A2" s="2" t="s">
        <v>57</v>
      </c>
    </row>
    <row r="3" spans="1:2" x14ac:dyDescent="0.2">
      <c r="B3" s="4" t="s">
        <v>185</v>
      </c>
    </row>
    <row r="4" spans="1:2" x14ac:dyDescent="0.2">
      <c r="B4" s="4" t="s">
        <v>186</v>
      </c>
    </row>
    <row r="5" spans="1:2" x14ac:dyDescent="0.2">
      <c r="B5" s="4" t="s">
        <v>58</v>
      </c>
    </row>
    <row r="6" spans="1:2" x14ac:dyDescent="0.2">
      <c r="B6" s="4" t="s">
        <v>59</v>
      </c>
    </row>
    <row r="7" spans="1:2" x14ac:dyDescent="0.2">
      <c r="B7" s="4" t="s">
        <v>183</v>
      </c>
    </row>
    <row r="8" spans="1:2" x14ac:dyDescent="0.2">
      <c r="B8" s="4" t="s">
        <v>61</v>
      </c>
    </row>
    <row r="9" spans="1:2" x14ac:dyDescent="0.2">
      <c r="B9" s="4" t="s">
        <v>60</v>
      </c>
    </row>
    <row r="10" spans="1:2" x14ac:dyDescent="0.2">
      <c r="B10" s="4" t="s">
        <v>182</v>
      </c>
    </row>
    <row r="11" spans="1:2" x14ac:dyDescent="0.2">
      <c r="B11" s="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Begin</vt:lpstr>
      <vt:lpstr>InputSheet</vt:lpstr>
      <vt:lpstr>Statistics</vt:lpstr>
      <vt:lpstr>Report</vt:lpstr>
      <vt:lpstr>ReadMe</vt:lpstr>
      <vt:lpstr>actReg</vt:lpstr>
      <vt:lpstr>actRegCode</vt:lpstr>
      <vt:lpstr>actRegValue</vt:lpstr>
      <vt:lpstr>class0</vt:lpstr>
      <vt:lpstr>class1</vt:lpstr>
      <vt:lpstr>class2</vt:lpstr>
      <vt:lpstr>class3</vt:lpstr>
      <vt:lpstr>class4</vt:lpstr>
      <vt:lpstr>class5</vt:lpstr>
      <vt:lpstr>classValues</vt:lpstr>
      <vt:lpstr>fc_api_key</vt:lpstr>
      <vt:lpstr>fckey</vt:lpstr>
      <vt:lpstr>locationCount</vt:lpstr>
      <vt:lpstr>merge</vt:lpstr>
      <vt:lpstr>Number_of_Seeding_Passes</vt:lpstr>
      <vt:lpstr>old</vt:lpstr>
      <vt:lpstr>Report!Print_Area</vt:lpstr>
      <vt:lpstr>Statistics!Print_Area</vt:lpstr>
      <vt:lpstr>regData</vt:lpstr>
      <vt:lpstr>tokenconcat</vt:lpstr>
      <vt:lpstr>toptokenconcat</vt:lpstr>
      <vt:lpstr>toptokencounts</vt:lpstr>
      <vt:lpstr>toptokens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McCarty</dc:creator>
  <cp:lastModifiedBy>Travis Todd</cp:lastModifiedBy>
  <cp:lastPrinted>2014-03-26T01:28:36Z</cp:lastPrinted>
  <dcterms:created xsi:type="dcterms:W3CDTF">2011-11-06T04:09:30Z</dcterms:created>
  <dcterms:modified xsi:type="dcterms:W3CDTF">2014-09-23T21:06:33Z</dcterms:modified>
</cp:coreProperties>
</file>